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6" yWindow="-480" windowWidth="15480" windowHeight="10176"/>
  </bookViews>
  <sheets>
    <sheet name="1-Stats" sheetId="4" r:id="rId1"/>
    <sheet name="2-Logic-Lookup" sheetId="9" r:id="rId2"/>
    <sheet name="3-Database" sheetId="10" r:id="rId3"/>
    <sheet name="4-Finance" sheetId="8" r:id="rId4"/>
  </sheets>
  <definedNames>
    <definedName name="_xlnm._FilterDatabase" localSheetId="2" hidden="1">'3-Database'!$A$1:$F$21</definedName>
  </definedNames>
  <calcPr calcId="145621"/>
</workbook>
</file>

<file path=xl/calcChain.xml><?xml version="1.0" encoding="utf-8"?>
<calcChain xmlns="http://schemas.openxmlformats.org/spreadsheetml/2006/main">
  <c r="F5" i="9" l="1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B27" i="9"/>
  <c r="C27" i="9"/>
  <c r="D27" i="9"/>
  <c r="B28" i="9"/>
  <c r="C28" i="9"/>
  <c r="D28" i="9"/>
  <c r="B29" i="9"/>
  <c r="C29" i="9"/>
  <c r="D29" i="9"/>
  <c r="B32" i="9"/>
  <c r="B33" i="9"/>
  <c r="B34" i="9"/>
  <c r="B37" i="9"/>
  <c r="B38" i="9"/>
  <c r="B39" i="9"/>
  <c r="F21" i="10" l="1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" i="10"/>
</calcChain>
</file>

<file path=xl/sharedStrings.xml><?xml version="1.0" encoding="utf-8"?>
<sst xmlns="http://schemas.openxmlformats.org/spreadsheetml/2006/main" count="255" uniqueCount="72">
  <si>
    <t>Name</t>
  </si>
  <si>
    <t>Location</t>
  </si>
  <si>
    <t>Title</t>
  </si>
  <si>
    <t>Hire Date</t>
  </si>
  <si>
    <t>Salary</t>
  </si>
  <si>
    <t>Gomez</t>
  </si>
  <si>
    <t>Summary of Account Reps in Atlanta:</t>
  </si>
  <si>
    <t>Rank</t>
  </si>
  <si>
    <t>Quartile</t>
  </si>
  <si>
    <t>Franklin</t>
  </si>
  <si>
    <t>Cities</t>
  </si>
  <si>
    <t>Total Salaries</t>
  </si>
  <si>
    <t>Average Salary</t>
  </si>
  <si>
    <t># at Location</t>
  </si>
  <si>
    <t># of Account Reps</t>
  </si>
  <si>
    <t>Person:</t>
  </si>
  <si>
    <t>Salary:</t>
  </si>
  <si>
    <t>New Salary (Nest IF)</t>
  </si>
  <si>
    <t>Enter rank to find:</t>
  </si>
  <si>
    <t>Position:</t>
  </si>
  <si>
    <t>Thresholds:</t>
  </si>
  <si>
    <t>New Salary (Nest AND)</t>
  </si>
  <si>
    <t>Criteria Range:</t>
  </si>
  <si>
    <t>Output Range:</t>
  </si>
  <si>
    <t>Summary Statistics:</t>
  </si>
  <si>
    <t>Average</t>
  </si>
  <si>
    <t>Low</t>
  </si>
  <si>
    <t>High</t>
  </si>
  <si>
    <t># of Employees</t>
  </si>
  <si>
    <t>Input Area:</t>
  </si>
  <si>
    <t>Loan</t>
  </si>
  <si>
    <t>APR</t>
  </si>
  <si>
    <t>Years</t>
  </si>
  <si>
    <t>Basic Output Area:</t>
  </si>
  <si>
    <t>Monthly Payment</t>
  </si>
  <si>
    <t>Periodic Rate</t>
  </si>
  <si>
    <t>Payment Number</t>
  </si>
  <si>
    <t>Interest Paid</t>
  </si>
  <si>
    <t>Principal Repayment</t>
  </si>
  <si>
    <t>Beginning Balance</t>
  </si>
  <si>
    <t>Payment</t>
  </si>
  <si>
    <t># of Payments</t>
  </si>
  <si>
    <t>Totals</t>
  </si>
  <si>
    <t>Pmts per Year</t>
  </si>
  <si>
    <t>Cumulative Interest</t>
  </si>
  <si>
    <t>Cumulative Principal</t>
  </si>
  <si>
    <t>Canada</t>
  </si>
  <si>
    <t>Mexico</t>
  </si>
  <si>
    <t>Supervisor</t>
  </si>
  <si>
    <t>Sales Rep</t>
  </si>
  <si>
    <t># of Sales Reps</t>
  </si>
  <si>
    <t>Country</t>
  </si>
  <si>
    <t>Johnson</t>
  </si>
  <si>
    <t>Patrick</t>
  </si>
  <si>
    <t>Winston</t>
  </si>
  <si>
    <t>Sanchez</t>
  </si>
  <si>
    <t>Smith</t>
  </si>
  <si>
    <t>Jones</t>
  </si>
  <si>
    <t>Spitzer</t>
  </si>
  <si>
    <t>James</t>
  </si>
  <si>
    <t>Church</t>
  </si>
  <si>
    <t>Avila</t>
  </si>
  <si>
    <t>Lopez</t>
  </si>
  <si>
    <t>Leonard</t>
  </si>
  <si>
    <t>Alvarez</t>
  </si>
  <si>
    <t>Peters</t>
  </si>
  <si>
    <t>Schoenfield</t>
  </si>
  <si>
    <t>Selig</t>
  </si>
  <si>
    <t>Suarez</t>
  </si>
  <si>
    <t>Hernandez</t>
  </si>
  <si>
    <t>US</t>
  </si>
  <si>
    <t>Summary of Sales Reps in the US: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</si>
</sst>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  <numFmt numFmtId="167" formatCode="0.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0" xfId="0" applyFont="1" applyFill="1" applyAlignment="1">
      <alignment horizontal="center"/>
    </xf>
    <xf numFmtId="164" fontId="0" fillId="0" borderId="0" xfId="1" applyNumberFormat="1" applyFont="1"/>
    <xf numFmtId="44" fontId="0" fillId="0" borderId="0" xfId="1" applyFont="1"/>
    <xf numFmtId="0" fontId="2" fillId="2" borderId="0" xfId="0" applyFont="1" applyFill="1" applyAlignment="1">
      <alignment horizontal="left"/>
    </xf>
    <xf numFmtId="14" fontId="0" fillId="0" borderId="0" xfId="0" applyNumberFormat="1" applyAlignment="1">
      <alignment horizontal="right" indent="1"/>
    </xf>
    <xf numFmtId="165" fontId="0" fillId="0" borderId="0" xfId="2" applyNumberFormat="1" applyFont="1"/>
    <xf numFmtId="0" fontId="0" fillId="0" borderId="0" xfId="0" applyAlignment="1">
      <alignment horizontal="center"/>
    </xf>
    <xf numFmtId="166" fontId="0" fillId="0" borderId="0" xfId="2" applyNumberFormat="1" applyFont="1" applyAlignment="1">
      <alignment horizontal="right" indent="2"/>
    </xf>
    <xf numFmtId="164" fontId="4" fillId="0" borderId="0" xfId="1" applyNumberFormat="1" applyFont="1"/>
    <xf numFmtId="14" fontId="0" fillId="0" borderId="0" xfId="0" applyNumberFormat="1"/>
    <xf numFmtId="0" fontId="2" fillId="2" borderId="0" xfId="0" applyFont="1" applyFill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center"/>
    </xf>
    <xf numFmtId="164" fontId="0" fillId="2" borderId="0" xfId="1" applyNumberFormat="1" applyFont="1" applyFill="1" applyAlignment="1">
      <alignment horizontal="center"/>
    </xf>
    <xf numFmtId="164" fontId="0" fillId="2" borderId="0" xfId="1" applyNumberFormat="1" applyFont="1" applyFill="1" applyAlignment="1">
      <alignment horizontal="left"/>
    </xf>
    <xf numFmtId="164" fontId="5" fillId="0" borderId="0" xfId="1" applyNumberFormat="1" applyFont="1"/>
    <xf numFmtId="0" fontId="0" fillId="3" borderId="0" xfId="0" applyFill="1"/>
    <xf numFmtId="0" fontId="3" fillId="3" borderId="0" xfId="0" applyFont="1" applyFill="1"/>
    <xf numFmtId="0" fontId="3" fillId="3" borderId="0" xfId="0" applyFont="1" applyFill="1" applyAlignment="1">
      <alignment horizontal="left" vertical="top"/>
    </xf>
    <xf numFmtId="0" fontId="3" fillId="4" borderId="0" xfId="0" applyFont="1" applyFill="1"/>
    <xf numFmtId="10" fontId="0" fillId="0" borderId="0" xfId="0" applyNumberFormat="1"/>
    <xf numFmtId="0" fontId="3" fillId="4" borderId="0" xfId="0" applyFont="1" applyFill="1" applyAlignment="1">
      <alignment horizontal="center" wrapText="1"/>
    </xf>
    <xf numFmtId="167" fontId="0" fillId="0" borderId="0" xfId="3" applyNumberFormat="1" applyFont="1"/>
    <xf numFmtId="44" fontId="6" fillId="0" borderId="0" xfId="1" applyFont="1"/>
    <xf numFmtId="44" fontId="7" fillId="0" borderId="0" xfId="1" applyFont="1"/>
    <xf numFmtId="8" fontId="0" fillId="0" borderId="0" xfId="1" applyNumberFormat="1" applyFont="1"/>
    <xf numFmtId="0" fontId="2" fillId="5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0" fillId="0" borderId="0" xfId="0" applyFont="1"/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/>
  </sheetViews>
  <sheetFormatPr defaultRowHeight="14.4" x14ac:dyDescent="0.3"/>
  <cols>
    <col min="1" max="4" width="16.6640625" customWidth="1"/>
    <col min="5" max="5" width="12.6640625" customWidth="1"/>
    <col min="6" max="6" width="9.88671875" customWidth="1"/>
    <col min="7" max="7" width="10.44140625" customWidth="1"/>
  </cols>
  <sheetData>
    <row r="1" spans="1:6" ht="15" x14ac:dyDescent="0.25">
      <c r="A1" s="30" t="s">
        <v>0</v>
      </c>
      <c r="B1" s="30" t="s">
        <v>51</v>
      </c>
      <c r="C1" s="30" t="s">
        <v>2</v>
      </c>
      <c r="D1" s="30" t="s">
        <v>3</v>
      </c>
      <c r="E1" s="30" t="s">
        <v>4</v>
      </c>
      <c r="F1" s="30" t="s">
        <v>7</v>
      </c>
    </row>
    <row r="2" spans="1:6" ht="15" x14ac:dyDescent="0.25">
      <c r="A2" t="s">
        <v>64</v>
      </c>
      <c r="B2" t="s">
        <v>47</v>
      </c>
      <c r="C2" t="s">
        <v>49</v>
      </c>
      <c r="D2" s="5">
        <v>41176</v>
      </c>
      <c r="E2" s="2">
        <v>41000</v>
      </c>
      <c r="F2" s="8"/>
    </row>
    <row r="3" spans="1:6" ht="15" x14ac:dyDescent="0.25">
      <c r="A3" t="s">
        <v>61</v>
      </c>
      <c r="B3" t="s">
        <v>47</v>
      </c>
      <c r="C3" t="s">
        <v>49</v>
      </c>
      <c r="D3" s="5">
        <v>40311</v>
      </c>
      <c r="E3" s="2">
        <v>45125</v>
      </c>
      <c r="F3" s="8"/>
    </row>
    <row r="4" spans="1:6" ht="15" x14ac:dyDescent="0.25">
      <c r="A4" t="s">
        <v>60</v>
      </c>
      <c r="B4" t="s">
        <v>46</v>
      </c>
      <c r="C4" t="s">
        <v>49</v>
      </c>
      <c r="D4" s="5">
        <v>40871</v>
      </c>
      <c r="E4" s="2">
        <v>46725</v>
      </c>
      <c r="F4" s="8"/>
    </row>
    <row r="5" spans="1:6" ht="15" x14ac:dyDescent="0.25">
      <c r="A5" t="s">
        <v>9</v>
      </c>
      <c r="B5" t="s">
        <v>46</v>
      </c>
      <c r="C5" t="s">
        <v>49</v>
      </c>
      <c r="D5" s="5">
        <v>40267</v>
      </c>
      <c r="E5" s="2">
        <v>45000</v>
      </c>
      <c r="F5" s="8"/>
    </row>
    <row r="6" spans="1:6" ht="15" x14ac:dyDescent="0.25">
      <c r="A6" t="s">
        <v>5</v>
      </c>
      <c r="B6" t="s">
        <v>47</v>
      </c>
      <c r="C6" t="s">
        <v>49</v>
      </c>
      <c r="D6" s="5">
        <v>40160</v>
      </c>
      <c r="E6" s="2">
        <v>49575</v>
      </c>
      <c r="F6" s="8"/>
    </row>
    <row r="7" spans="1:6" ht="15" x14ac:dyDescent="0.25">
      <c r="A7" t="s">
        <v>69</v>
      </c>
      <c r="B7" t="s">
        <v>47</v>
      </c>
      <c r="C7" t="s">
        <v>49</v>
      </c>
      <c r="D7" s="5">
        <v>39884</v>
      </c>
      <c r="E7" s="9">
        <v>43750</v>
      </c>
      <c r="F7" s="8"/>
    </row>
    <row r="8" spans="1:6" ht="15" x14ac:dyDescent="0.25">
      <c r="A8" t="s">
        <v>59</v>
      </c>
      <c r="B8" t="s">
        <v>70</v>
      </c>
      <c r="C8" t="s">
        <v>49</v>
      </c>
      <c r="D8" s="5">
        <v>40114</v>
      </c>
      <c r="E8" s="2">
        <v>47835</v>
      </c>
      <c r="F8" s="8"/>
    </row>
    <row r="9" spans="1:6" ht="15" x14ac:dyDescent="0.25">
      <c r="A9" t="s">
        <v>52</v>
      </c>
      <c r="B9" t="s">
        <v>70</v>
      </c>
      <c r="C9" t="s">
        <v>48</v>
      </c>
      <c r="D9" s="5">
        <v>37583</v>
      </c>
      <c r="E9" s="2">
        <v>68750</v>
      </c>
      <c r="F9" s="8"/>
    </row>
    <row r="10" spans="1:6" ht="15" x14ac:dyDescent="0.25">
      <c r="A10" t="s">
        <v>57</v>
      </c>
      <c r="B10" t="s">
        <v>70</v>
      </c>
      <c r="C10" t="s">
        <v>49</v>
      </c>
      <c r="D10" s="5">
        <v>40464</v>
      </c>
      <c r="E10" s="2">
        <v>45250</v>
      </c>
      <c r="F10" s="8"/>
    </row>
    <row r="11" spans="1:6" ht="15" x14ac:dyDescent="0.25">
      <c r="A11" t="s">
        <v>63</v>
      </c>
      <c r="B11" t="s">
        <v>70</v>
      </c>
      <c r="C11" t="s">
        <v>49</v>
      </c>
      <c r="D11" s="5">
        <v>39227</v>
      </c>
      <c r="E11" s="2">
        <v>49750</v>
      </c>
      <c r="F11" s="8"/>
    </row>
    <row r="12" spans="1:6" ht="15" x14ac:dyDescent="0.25">
      <c r="A12" t="s">
        <v>62</v>
      </c>
      <c r="B12" t="s">
        <v>47</v>
      </c>
      <c r="C12" t="s">
        <v>48</v>
      </c>
      <c r="D12" s="5">
        <v>38774</v>
      </c>
      <c r="E12" s="2">
        <v>65500</v>
      </c>
      <c r="F12" s="8"/>
    </row>
    <row r="13" spans="1:6" ht="15" x14ac:dyDescent="0.25">
      <c r="A13" t="s">
        <v>53</v>
      </c>
      <c r="B13" t="s">
        <v>46</v>
      </c>
      <c r="C13" t="s">
        <v>49</v>
      </c>
      <c r="D13" s="5">
        <v>40383</v>
      </c>
      <c r="E13" s="2">
        <v>46000</v>
      </c>
      <c r="F13" s="8"/>
    </row>
    <row r="14" spans="1:6" ht="15" x14ac:dyDescent="0.25">
      <c r="A14" t="s">
        <v>65</v>
      </c>
      <c r="B14" s="32" t="s">
        <v>70</v>
      </c>
      <c r="C14" t="s">
        <v>49</v>
      </c>
      <c r="D14" s="5">
        <v>40526</v>
      </c>
      <c r="E14" s="2">
        <v>45100</v>
      </c>
      <c r="F14" s="8"/>
    </row>
    <row r="15" spans="1:6" ht="15" x14ac:dyDescent="0.25">
      <c r="A15" t="s">
        <v>55</v>
      </c>
      <c r="B15" t="s">
        <v>47</v>
      </c>
      <c r="C15" t="s">
        <v>49</v>
      </c>
      <c r="D15" s="5">
        <v>40191</v>
      </c>
      <c r="E15" s="2">
        <v>46795</v>
      </c>
      <c r="F15" s="8"/>
    </row>
    <row r="16" spans="1:6" ht="15" x14ac:dyDescent="0.25">
      <c r="A16" t="s">
        <v>66</v>
      </c>
      <c r="B16" t="s">
        <v>70</v>
      </c>
      <c r="C16" t="s">
        <v>49</v>
      </c>
      <c r="D16" s="5">
        <v>40778</v>
      </c>
      <c r="E16" s="2">
        <v>39750</v>
      </c>
      <c r="F16" s="8"/>
    </row>
    <row r="17" spans="1:6" ht="15" x14ac:dyDescent="0.25">
      <c r="A17" t="s">
        <v>67</v>
      </c>
      <c r="B17" t="s">
        <v>46</v>
      </c>
      <c r="C17" t="s">
        <v>49</v>
      </c>
      <c r="D17" s="5">
        <v>40895</v>
      </c>
      <c r="E17" s="2">
        <v>41525</v>
      </c>
      <c r="F17" s="8"/>
    </row>
    <row r="18" spans="1:6" ht="15" x14ac:dyDescent="0.25">
      <c r="A18" t="s">
        <v>56</v>
      </c>
      <c r="B18" t="s">
        <v>70</v>
      </c>
      <c r="C18" t="s">
        <v>49</v>
      </c>
      <c r="D18" s="5">
        <v>40009</v>
      </c>
      <c r="E18" s="9">
        <v>43750</v>
      </c>
      <c r="F18" s="8"/>
    </row>
    <row r="19" spans="1:6" ht="15" x14ac:dyDescent="0.25">
      <c r="A19" t="s">
        <v>58</v>
      </c>
      <c r="B19" t="s">
        <v>70</v>
      </c>
      <c r="C19" t="s">
        <v>49</v>
      </c>
      <c r="D19" s="5">
        <v>40053</v>
      </c>
      <c r="E19" s="2">
        <v>47240</v>
      </c>
      <c r="F19" s="8"/>
    </row>
    <row r="20" spans="1:6" ht="15" x14ac:dyDescent="0.25">
      <c r="A20" t="s">
        <v>68</v>
      </c>
      <c r="B20" t="s">
        <v>47</v>
      </c>
      <c r="C20" t="s">
        <v>49</v>
      </c>
      <c r="D20" s="5">
        <v>39227</v>
      </c>
      <c r="E20" s="2">
        <v>49750</v>
      </c>
      <c r="F20" s="8"/>
    </row>
    <row r="21" spans="1:6" ht="15" x14ac:dyDescent="0.25">
      <c r="A21" t="s">
        <v>54</v>
      </c>
      <c r="B21" t="s">
        <v>46</v>
      </c>
      <c r="C21" t="s">
        <v>48</v>
      </c>
      <c r="D21" s="5">
        <v>38095</v>
      </c>
      <c r="E21" s="2">
        <v>75800</v>
      </c>
      <c r="F21" s="8"/>
    </row>
    <row r="23" spans="1:6" ht="15" x14ac:dyDescent="0.25">
      <c r="A23" s="31" t="s">
        <v>10</v>
      </c>
      <c r="B23" s="30" t="s">
        <v>11</v>
      </c>
      <c r="C23" s="30" t="s">
        <v>12</v>
      </c>
      <c r="D23" s="30" t="s">
        <v>13</v>
      </c>
    </row>
    <row r="24" spans="1:6" ht="15" x14ac:dyDescent="0.25">
      <c r="A24" t="s">
        <v>70</v>
      </c>
      <c r="B24" s="2"/>
      <c r="C24" s="2"/>
      <c r="D24" s="7"/>
      <c r="F24" s="10"/>
    </row>
    <row r="25" spans="1:6" ht="15" x14ac:dyDescent="0.25">
      <c r="A25" t="s">
        <v>46</v>
      </c>
      <c r="B25" s="2"/>
      <c r="C25" s="2"/>
      <c r="D25" s="7"/>
    </row>
    <row r="26" spans="1:6" ht="15" x14ac:dyDescent="0.25">
      <c r="A26" t="s">
        <v>47</v>
      </c>
      <c r="B26" s="2"/>
      <c r="C26" s="2"/>
      <c r="D26" s="7"/>
    </row>
    <row r="28" spans="1:6" ht="15" x14ac:dyDescent="0.25">
      <c r="A28" s="4" t="s">
        <v>71</v>
      </c>
      <c r="B28" s="4"/>
    </row>
    <row r="29" spans="1:6" ht="15" x14ac:dyDescent="0.25">
      <c r="A29" t="s">
        <v>11</v>
      </c>
      <c r="B29" s="2"/>
      <c r="E29" s="2"/>
      <c r="F29" s="2"/>
    </row>
    <row r="30" spans="1:6" ht="15" x14ac:dyDescent="0.25">
      <c r="A30" t="s">
        <v>12</v>
      </c>
      <c r="B30" s="2"/>
      <c r="E30" s="2"/>
      <c r="F30" s="2"/>
    </row>
    <row r="31" spans="1:6" ht="15" x14ac:dyDescent="0.25">
      <c r="A31" t="s">
        <v>50</v>
      </c>
      <c r="B31" s="6"/>
      <c r="E31" s="6"/>
      <c r="F31" s="6"/>
    </row>
    <row r="33" spans="1:2" x14ac:dyDescent="0.3">
      <c r="A33" s="1" t="s">
        <v>8</v>
      </c>
      <c r="B33" s="1" t="s">
        <v>4</v>
      </c>
    </row>
    <row r="34" spans="1:2" x14ac:dyDescent="0.3">
      <c r="A34" s="7">
        <v>1</v>
      </c>
      <c r="B34" s="3"/>
    </row>
    <row r="35" spans="1:2" x14ac:dyDescent="0.3">
      <c r="A35" s="7">
        <v>2</v>
      </c>
      <c r="B35" s="3"/>
    </row>
    <row r="36" spans="1:2" x14ac:dyDescent="0.3">
      <c r="A36" s="7">
        <v>3</v>
      </c>
      <c r="B36" s="3"/>
    </row>
    <row r="37" spans="1:2" x14ac:dyDescent="0.3">
      <c r="A37" s="7"/>
      <c r="B37" s="3"/>
    </row>
  </sheetData>
  <sortState ref="A2:F21">
    <sortCondition ref="A4"/>
  </sortState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/>
  </sheetViews>
  <sheetFormatPr defaultRowHeight="14.4" x14ac:dyDescent="0.3"/>
  <cols>
    <col min="1" max="4" width="16.6640625" customWidth="1"/>
    <col min="5" max="5" width="12.6640625" customWidth="1"/>
    <col min="6" max="6" width="9.88671875" customWidth="1"/>
    <col min="7" max="8" width="11.44140625" customWidth="1"/>
  </cols>
  <sheetData>
    <row r="1" spans="1:8" ht="15" x14ac:dyDescent="0.25">
      <c r="A1" s="12" t="s">
        <v>18</v>
      </c>
      <c r="B1" s="14"/>
      <c r="C1" s="13" t="s">
        <v>19</v>
      </c>
      <c r="D1" s="14"/>
      <c r="E1" s="13" t="s">
        <v>15</v>
      </c>
      <c r="F1" s="15"/>
      <c r="G1" s="13" t="s">
        <v>16</v>
      </c>
      <c r="H1" s="18"/>
    </row>
    <row r="2" spans="1:8" ht="15" x14ac:dyDescent="0.25">
      <c r="A2" s="12"/>
      <c r="C2" s="13"/>
      <c r="E2" s="13"/>
      <c r="G2" s="13"/>
    </row>
    <row r="3" spans="1:8" ht="15" x14ac:dyDescent="0.25">
      <c r="C3" s="13" t="s">
        <v>20</v>
      </c>
      <c r="D3" s="16">
        <v>40544</v>
      </c>
      <c r="E3" s="17">
        <v>45500</v>
      </c>
    </row>
    <row r="4" spans="1:8" ht="3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7</v>
      </c>
      <c r="G4" s="11" t="s">
        <v>17</v>
      </c>
      <c r="H4" s="11" t="s">
        <v>21</v>
      </c>
    </row>
    <row r="5" spans="1:8" ht="15" x14ac:dyDescent="0.25">
      <c r="A5" t="s">
        <v>64</v>
      </c>
      <c r="B5" t="s">
        <v>47</v>
      </c>
      <c r="C5" t="s">
        <v>49</v>
      </c>
      <c r="D5" s="5">
        <v>41176</v>
      </c>
      <c r="E5" s="2">
        <v>41000</v>
      </c>
      <c r="F5" s="8">
        <f>_xlfn.RANK.AVG(E5,E$5:E$24)</f>
        <v>19</v>
      </c>
      <c r="G5" s="2"/>
      <c r="H5" s="2"/>
    </row>
    <row r="6" spans="1:8" ht="15" x14ac:dyDescent="0.25">
      <c r="A6" t="s">
        <v>61</v>
      </c>
      <c r="B6" t="s">
        <v>47</v>
      </c>
      <c r="C6" t="s">
        <v>49</v>
      </c>
      <c r="D6" s="5">
        <v>40311</v>
      </c>
      <c r="E6" s="2">
        <v>45125</v>
      </c>
      <c r="F6" s="8">
        <f t="shared" ref="F6:F24" si="0">_xlfn.RANK.AVG(E6,E$5:E$24)</f>
        <v>13</v>
      </c>
      <c r="G6" s="2"/>
      <c r="H6" s="2"/>
    </row>
    <row r="7" spans="1:8" ht="15" x14ac:dyDescent="0.25">
      <c r="A7" t="s">
        <v>60</v>
      </c>
      <c r="B7" t="s">
        <v>46</v>
      </c>
      <c r="C7" t="s">
        <v>49</v>
      </c>
      <c r="D7" s="5">
        <v>40871</v>
      </c>
      <c r="E7" s="2">
        <v>46725</v>
      </c>
      <c r="F7" s="8">
        <f t="shared" si="0"/>
        <v>10</v>
      </c>
      <c r="G7" s="2"/>
      <c r="H7" s="2"/>
    </row>
    <row r="8" spans="1:8" ht="15" x14ac:dyDescent="0.25">
      <c r="A8" t="s">
        <v>9</v>
      </c>
      <c r="B8" t="s">
        <v>46</v>
      </c>
      <c r="C8" t="s">
        <v>49</v>
      </c>
      <c r="D8" s="5">
        <v>40267</v>
      </c>
      <c r="E8" s="2">
        <v>45000</v>
      </c>
      <c r="F8" s="8">
        <f t="shared" si="0"/>
        <v>15</v>
      </c>
      <c r="G8" s="2"/>
      <c r="H8" s="2"/>
    </row>
    <row r="9" spans="1:8" ht="15" x14ac:dyDescent="0.25">
      <c r="A9" t="s">
        <v>5</v>
      </c>
      <c r="B9" t="s">
        <v>47</v>
      </c>
      <c r="C9" t="s">
        <v>49</v>
      </c>
      <c r="D9" s="5">
        <v>40160</v>
      </c>
      <c r="E9" s="2">
        <v>49575</v>
      </c>
      <c r="F9" s="8">
        <f t="shared" si="0"/>
        <v>6</v>
      </c>
      <c r="G9" s="2"/>
      <c r="H9" s="2"/>
    </row>
    <row r="10" spans="1:8" ht="15" x14ac:dyDescent="0.25">
      <c r="A10" t="s">
        <v>69</v>
      </c>
      <c r="B10" t="s">
        <v>47</v>
      </c>
      <c r="C10" t="s">
        <v>49</v>
      </c>
      <c r="D10" s="5">
        <v>39884</v>
      </c>
      <c r="E10" s="9">
        <v>43750</v>
      </c>
      <c r="F10" s="8">
        <f t="shared" si="0"/>
        <v>16.5</v>
      </c>
      <c r="G10" s="2"/>
      <c r="H10" s="2"/>
    </row>
    <row r="11" spans="1:8" ht="15" x14ac:dyDescent="0.25">
      <c r="A11" t="s">
        <v>59</v>
      </c>
      <c r="B11" t="s">
        <v>70</v>
      </c>
      <c r="C11" t="s">
        <v>49</v>
      </c>
      <c r="D11" s="5">
        <v>40114</v>
      </c>
      <c r="E11" s="2">
        <v>47835</v>
      </c>
      <c r="F11" s="8">
        <f t="shared" si="0"/>
        <v>7</v>
      </c>
      <c r="G11" s="2"/>
      <c r="H11" s="2"/>
    </row>
    <row r="12" spans="1:8" ht="15" x14ac:dyDescent="0.25">
      <c r="A12" t="s">
        <v>52</v>
      </c>
      <c r="B12" t="s">
        <v>70</v>
      </c>
      <c r="C12" t="s">
        <v>48</v>
      </c>
      <c r="D12" s="5">
        <v>37583</v>
      </c>
      <c r="E12" s="2">
        <v>68750</v>
      </c>
      <c r="F12" s="8">
        <f t="shared" si="0"/>
        <v>2</v>
      </c>
      <c r="G12" s="2"/>
      <c r="H12" s="2"/>
    </row>
    <row r="13" spans="1:8" ht="15" x14ac:dyDescent="0.25">
      <c r="A13" t="s">
        <v>57</v>
      </c>
      <c r="B13" t="s">
        <v>70</v>
      </c>
      <c r="C13" t="s">
        <v>49</v>
      </c>
      <c r="D13" s="5">
        <v>40464</v>
      </c>
      <c r="E13" s="2">
        <v>45250</v>
      </c>
      <c r="F13" s="8">
        <f t="shared" si="0"/>
        <v>12</v>
      </c>
      <c r="G13" s="2"/>
      <c r="H13" s="2"/>
    </row>
    <row r="14" spans="1:8" ht="15" x14ac:dyDescent="0.25">
      <c r="A14" t="s">
        <v>63</v>
      </c>
      <c r="B14" t="s">
        <v>70</v>
      </c>
      <c r="C14" t="s">
        <v>49</v>
      </c>
      <c r="D14" s="5">
        <v>39227</v>
      </c>
      <c r="E14" s="2">
        <v>49750</v>
      </c>
      <c r="F14" s="8">
        <f t="shared" si="0"/>
        <v>4.5</v>
      </c>
      <c r="G14" s="2"/>
      <c r="H14" s="2"/>
    </row>
    <row r="15" spans="1:8" ht="15" x14ac:dyDescent="0.25">
      <c r="A15" t="s">
        <v>62</v>
      </c>
      <c r="B15" t="s">
        <v>47</v>
      </c>
      <c r="C15" t="s">
        <v>48</v>
      </c>
      <c r="D15" s="5">
        <v>38774</v>
      </c>
      <c r="E15" s="2">
        <v>65500</v>
      </c>
      <c r="F15" s="8">
        <f t="shared" si="0"/>
        <v>3</v>
      </c>
      <c r="G15" s="2"/>
      <c r="H15" s="2"/>
    </row>
    <row r="16" spans="1:8" ht="15" x14ac:dyDescent="0.25">
      <c r="A16" t="s">
        <v>53</v>
      </c>
      <c r="B16" t="s">
        <v>46</v>
      </c>
      <c r="C16" t="s">
        <v>49</v>
      </c>
      <c r="D16" s="5">
        <v>40383</v>
      </c>
      <c r="E16" s="2">
        <v>46000</v>
      </c>
      <c r="F16" s="8">
        <f t="shared" si="0"/>
        <v>11</v>
      </c>
      <c r="G16" s="2"/>
      <c r="H16" s="2"/>
    </row>
    <row r="17" spans="1:8" ht="15" x14ac:dyDescent="0.25">
      <c r="A17" t="s">
        <v>65</v>
      </c>
      <c r="B17" s="32" t="s">
        <v>70</v>
      </c>
      <c r="C17" t="s">
        <v>49</v>
      </c>
      <c r="D17" s="5">
        <v>40526</v>
      </c>
      <c r="E17" s="2">
        <v>45100</v>
      </c>
      <c r="F17" s="8">
        <f t="shared" si="0"/>
        <v>14</v>
      </c>
      <c r="G17" s="2"/>
      <c r="H17" s="2"/>
    </row>
    <row r="18" spans="1:8" ht="15" x14ac:dyDescent="0.25">
      <c r="A18" t="s">
        <v>55</v>
      </c>
      <c r="B18" t="s">
        <v>47</v>
      </c>
      <c r="C18" t="s">
        <v>49</v>
      </c>
      <c r="D18" s="5">
        <v>40191</v>
      </c>
      <c r="E18" s="2">
        <v>46795</v>
      </c>
      <c r="F18" s="8">
        <f t="shared" si="0"/>
        <v>9</v>
      </c>
      <c r="G18" s="2"/>
      <c r="H18" s="2"/>
    </row>
    <row r="19" spans="1:8" ht="15" x14ac:dyDescent="0.25">
      <c r="A19" t="s">
        <v>66</v>
      </c>
      <c r="B19" t="s">
        <v>70</v>
      </c>
      <c r="C19" t="s">
        <v>49</v>
      </c>
      <c r="D19" s="5">
        <v>40778</v>
      </c>
      <c r="E19" s="2">
        <v>39750</v>
      </c>
      <c r="F19" s="8">
        <f t="shared" si="0"/>
        <v>20</v>
      </c>
      <c r="G19" s="2"/>
      <c r="H19" s="2"/>
    </row>
    <row r="20" spans="1:8" ht="15" x14ac:dyDescent="0.25">
      <c r="A20" t="s">
        <v>67</v>
      </c>
      <c r="B20" t="s">
        <v>46</v>
      </c>
      <c r="C20" t="s">
        <v>49</v>
      </c>
      <c r="D20" s="5">
        <v>40895</v>
      </c>
      <c r="E20" s="2">
        <v>41525</v>
      </c>
      <c r="F20" s="8">
        <f t="shared" si="0"/>
        <v>18</v>
      </c>
      <c r="G20" s="2"/>
      <c r="H20" s="2"/>
    </row>
    <row r="21" spans="1:8" ht="15" x14ac:dyDescent="0.25">
      <c r="A21" t="s">
        <v>56</v>
      </c>
      <c r="B21" t="s">
        <v>70</v>
      </c>
      <c r="C21" t="s">
        <v>49</v>
      </c>
      <c r="D21" s="5">
        <v>40009</v>
      </c>
      <c r="E21" s="9">
        <v>43750</v>
      </c>
      <c r="F21" s="8">
        <f t="shared" si="0"/>
        <v>16.5</v>
      </c>
      <c r="G21" s="2"/>
      <c r="H21" s="2"/>
    </row>
    <row r="22" spans="1:8" ht="15" x14ac:dyDescent="0.25">
      <c r="A22" t="s">
        <v>58</v>
      </c>
      <c r="B22" t="s">
        <v>70</v>
      </c>
      <c r="C22" t="s">
        <v>49</v>
      </c>
      <c r="D22" s="5">
        <v>40053</v>
      </c>
      <c r="E22" s="2">
        <v>47240</v>
      </c>
      <c r="F22" s="8">
        <f t="shared" si="0"/>
        <v>8</v>
      </c>
      <c r="G22" s="2"/>
      <c r="H22" s="2"/>
    </row>
    <row r="23" spans="1:8" ht="15" x14ac:dyDescent="0.25">
      <c r="A23" t="s">
        <v>68</v>
      </c>
      <c r="B23" t="s">
        <v>47</v>
      </c>
      <c r="C23" t="s">
        <v>49</v>
      </c>
      <c r="D23" s="5">
        <v>39227</v>
      </c>
      <c r="E23" s="2">
        <v>49750</v>
      </c>
      <c r="F23" s="8">
        <f t="shared" si="0"/>
        <v>4.5</v>
      </c>
      <c r="G23" s="2"/>
      <c r="H23" s="2"/>
    </row>
    <row r="24" spans="1:8" ht="15" x14ac:dyDescent="0.25">
      <c r="A24" t="s">
        <v>54</v>
      </c>
      <c r="B24" t="s">
        <v>46</v>
      </c>
      <c r="C24" t="s">
        <v>48</v>
      </c>
      <c r="D24" s="5">
        <v>38095</v>
      </c>
      <c r="E24" s="2">
        <v>75800</v>
      </c>
      <c r="F24" s="8">
        <f t="shared" si="0"/>
        <v>1</v>
      </c>
      <c r="G24" s="2"/>
      <c r="H24" s="2"/>
    </row>
    <row r="26" spans="1:8" ht="15" x14ac:dyDescent="0.25">
      <c r="A26" s="4" t="s">
        <v>10</v>
      </c>
      <c r="B26" s="1" t="s">
        <v>11</v>
      </c>
      <c r="C26" s="1" t="s">
        <v>12</v>
      </c>
      <c r="D26" s="1" t="s">
        <v>13</v>
      </c>
    </row>
    <row r="27" spans="1:8" ht="15" x14ac:dyDescent="0.25">
      <c r="A27" t="s">
        <v>70</v>
      </c>
      <c r="B27" s="2">
        <f>SUMIF(B$5:B$24,"Atlanta",E$5:E$24)</f>
        <v>0</v>
      </c>
      <c r="C27" s="2" t="e">
        <f>AVERAGEIF(B$5:B$24,"Atlanta",E$5:E$24)</f>
        <v>#DIV/0!</v>
      </c>
      <c r="D27" s="7">
        <f>COUNTIF(B$5:B$24,"Atlanta")</f>
        <v>0</v>
      </c>
      <c r="F27" s="10"/>
    </row>
    <row r="28" spans="1:8" ht="15" x14ac:dyDescent="0.25">
      <c r="A28" t="s">
        <v>46</v>
      </c>
      <c r="B28" s="2">
        <f>SUMIF(B$5:B$24,"Boston",E$5:E$24)</f>
        <v>0</v>
      </c>
      <c r="C28" s="2" t="e">
        <f>AVERAGEIF(B$5:B$24,"Boston",E$5:E$24)</f>
        <v>#DIV/0!</v>
      </c>
      <c r="D28" s="7">
        <f>COUNTIF(B$5:B$24,"Boston")</f>
        <v>0</v>
      </c>
    </row>
    <row r="29" spans="1:8" ht="15" x14ac:dyDescent="0.25">
      <c r="A29" t="s">
        <v>47</v>
      </c>
      <c r="B29" s="2">
        <f>SUMIF(B$5:B$24,"Chicago",E$5:E$24)</f>
        <v>0</v>
      </c>
      <c r="C29" s="2" t="e">
        <f>AVERAGEIF(B$5:B$24,"Chicago",E$5:E$24)</f>
        <v>#DIV/0!</v>
      </c>
      <c r="D29" s="7">
        <f>COUNTIF(B$5:B$24,"Chicago")</f>
        <v>0</v>
      </c>
    </row>
    <row r="31" spans="1:8" x14ac:dyDescent="0.3">
      <c r="A31" s="4" t="s">
        <v>6</v>
      </c>
      <c r="B31" s="4"/>
    </row>
    <row r="32" spans="1:8" x14ac:dyDescent="0.3">
      <c r="A32" t="s">
        <v>11</v>
      </c>
      <c r="B32" s="2">
        <f>SUMIFS(E5:E24,C5:C24,"Account Rep",B5:B24,"Atlanta")</f>
        <v>0</v>
      </c>
      <c r="E32" s="2"/>
      <c r="F32" s="2"/>
    </row>
    <row r="33" spans="1:6" x14ac:dyDescent="0.3">
      <c r="A33" t="s">
        <v>12</v>
      </c>
      <c r="B33" s="2" t="e">
        <f>AVERAGEIFS(E5:E24,C5:C24,"Account Rep",B5:B24,"Atlanta")</f>
        <v>#DIV/0!</v>
      </c>
      <c r="E33" s="2"/>
      <c r="F33" s="2"/>
    </row>
    <row r="34" spans="1:6" x14ac:dyDescent="0.3">
      <c r="A34" t="s">
        <v>14</v>
      </c>
      <c r="B34" s="6">
        <f>COUNTIFS(C5:C24,"Account Rep",B5:B24,"Atlanta")</f>
        <v>0</v>
      </c>
      <c r="E34" s="6"/>
      <c r="F34" s="6"/>
    </row>
    <row r="36" spans="1:6" x14ac:dyDescent="0.3">
      <c r="A36" s="1" t="s">
        <v>8</v>
      </c>
      <c r="B36" s="1" t="s">
        <v>4</v>
      </c>
    </row>
    <row r="37" spans="1:6" x14ac:dyDescent="0.3">
      <c r="A37" s="7">
        <v>1</v>
      </c>
      <c r="B37" s="3">
        <f>_xlfn.QUARTILE.EXC($E$5:$E$24,A37)</f>
        <v>44062.5</v>
      </c>
    </row>
    <row r="38" spans="1:6" x14ac:dyDescent="0.3">
      <c r="A38" s="7">
        <v>2</v>
      </c>
      <c r="B38" s="3">
        <f t="shared" ref="B38:B39" si="1">_xlfn.QUARTILE.EXC($E$5:$E$24,A38)</f>
        <v>46362.5</v>
      </c>
    </row>
    <row r="39" spans="1:6" x14ac:dyDescent="0.3">
      <c r="A39" s="7">
        <v>3</v>
      </c>
      <c r="B39" s="3">
        <f t="shared" si="1"/>
        <v>49706.25</v>
      </c>
    </row>
    <row r="40" spans="1:6" x14ac:dyDescent="0.3">
      <c r="A40" s="7"/>
      <c r="B40" s="3"/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/>
  </sheetViews>
  <sheetFormatPr defaultRowHeight="14.4" x14ac:dyDescent="0.3"/>
  <cols>
    <col min="1" max="4" width="16.6640625" customWidth="1"/>
    <col min="5" max="5" width="12.6640625" customWidth="1"/>
    <col min="6" max="6" width="9.88671875" customWidth="1"/>
    <col min="8" max="8" width="15.44140625" customWidth="1"/>
    <col min="9" max="9" width="13.88671875" customWidth="1"/>
  </cols>
  <sheetData>
    <row r="1" spans="1:6" ht="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7</v>
      </c>
    </row>
    <row r="2" spans="1:6" ht="15" x14ac:dyDescent="0.25">
      <c r="A2" t="s">
        <v>64</v>
      </c>
      <c r="B2" t="s">
        <v>47</v>
      </c>
      <c r="C2" t="s">
        <v>49</v>
      </c>
      <c r="D2" s="5">
        <v>41176</v>
      </c>
      <c r="E2" s="2">
        <v>41000</v>
      </c>
      <c r="F2" s="8">
        <f>_xlfn.RANK.AVG(E2,E$2:E$21)</f>
        <v>19</v>
      </c>
    </row>
    <row r="3" spans="1:6" ht="15" x14ac:dyDescent="0.25">
      <c r="A3" t="s">
        <v>61</v>
      </c>
      <c r="B3" t="s">
        <v>47</v>
      </c>
      <c r="C3" t="s">
        <v>49</v>
      </c>
      <c r="D3" s="5">
        <v>40311</v>
      </c>
      <c r="E3" s="2">
        <v>45125</v>
      </c>
      <c r="F3" s="8">
        <f t="shared" ref="F3:F21" si="0">_xlfn.RANK.AVG(E3,E$2:E$21)</f>
        <v>13</v>
      </c>
    </row>
    <row r="4" spans="1:6" ht="15" x14ac:dyDescent="0.25">
      <c r="A4" t="s">
        <v>60</v>
      </c>
      <c r="B4" t="s">
        <v>46</v>
      </c>
      <c r="C4" t="s">
        <v>49</v>
      </c>
      <c r="D4" s="5">
        <v>40871</v>
      </c>
      <c r="E4" s="2">
        <v>46725</v>
      </c>
      <c r="F4" s="8">
        <f t="shared" si="0"/>
        <v>10</v>
      </c>
    </row>
    <row r="5" spans="1:6" ht="15" x14ac:dyDescent="0.25">
      <c r="A5" t="s">
        <v>9</v>
      </c>
      <c r="B5" t="s">
        <v>46</v>
      </c>
      <c r="C5" t="s">
        <v>49</v>
      </c>
      <c r="D5" s="5">
        <v>40267</v>
      </c>
      <c r="E5" s="2">
        <v>45000</v>
      </c>
      <c r="F5" s="8">
        <f t="shared" si="0"/>
        <v>15</v>
      </c>
    </row>
    <row r="6" spans="1:6" ht="15" x14ac:dyDescent="0.25">
      <c r="A6" t="s">
        <v>5</v>
      </c>
      <c r="B6" t="s">
        <v>47</v>
      </c>
      <c r="C6" t="s">
        <v>49</v>
      </c>
      <c r="D6" s="5">
        <v>40160</v>
      </c>
      <c r="E6" s="2">
        <v>49575</v>
      </c>
      <c r="F6" s="8">
        <f t="shared" si="0"/>
        <v>6</v>
      </c>
    </row>
    <row r="7" spans="1:6" ht="15" x14ac:dyDescent="0.25">
      <c r="A7" t="s">
        <v>69</v>
      </c>
      <c r="B7" t="s">
        <v>47</v>
      </c>
      <c r="C7" t="s">
        <v>49</v>
      </c>
      <c r="D7" s="5">
        <v>39884</v>
      </c>
      <c r="E7" s="9">
        <v>43750</v>
      </c>
      <c r="F7" s="8">
        <f t="shared" si="0"/>
        <v>16.5</v>
      </c>
    </row>
    <row r="8" spans="1:6" ht="15" x14ac:dyDescent="0.25">
      <c r="A8" t="s">
        <v>59</v>
      </c>
      <c r="B8" t="s">
        <v>70</v>
      </c>
      <c r="C8" t="s">
        <v>49</v>
      </c>
      <c r="D8" s="5">
        <v>40114</v>
      </c>
      <c r="E8" s="2">
        <v>47835</v>
      </c>
      <c r="F8" s="8">
        <f t="shared" si="0"/>
        <v>7</v>
      </c>
    </row>
    <row r="9" spans="1:6" ht="15" x14ac:dyDescent="0.25">
      <c r="A9" t="s">
        <v>52</v>
      </c>
      <c r="B9" t="s">
        <v>70</v>
      </c>
      <c r="C9" t="s">
        <v>48</v>
      </c>
      <c r="D9" s="5">
        <v>37583</v>
      </c>
      <c r="E9" s="2">
        <v>68750</v>
      </c>
      <c r="F9" s="8">
        <f t="shared" si="0"/>
        <v>2</v>
      </c>
    </row>
    <row r="10" spans="1:6" ht="15" x14ac:dyDescent="0.25">
      <c r="A10" t="s">
        <v>57</v>
      </c>
      <c r="B10" t="s">
        <v>70</v>
      </c>
      <c r="C10" t="s">
        <v>49</v>
      </c>
      <c r="D10" s="5">
        <v>40464</v>
      </c>
      <c r="E10" s="2">
        <v>45250</v>
      </c>
      <c r="F10" s="8">
        <f t="shared" si="0"/>
        <v>12</v>
      </c>
    </row>
    <row r="11" spans="1:6" ht="15" x14ac:dyDescent="0.25">
      <c r="A11" t="s">
        <v>63</v>
      </c>
      <c r="B11" t="s">
        <v>70</v>
      </c>
      <c r="C11" t="s">
        <v>49</v>
      </c>
      <c r="D11" s="5">
        <v>39227</v>
      </c>
      <c r="E11" s="2">
        <v>49750</v>
      </c>
      <c r="F11" s="8">
        <f t="shared" si="0"/>
        <v>4.5</v>
      </c>
    </row>
    <row r="12" spans="1:6" ht="15" x14ac:dyDescent="0.25">
      <c r="A12" t="s">
        <v>62</v>
      </c>
      <c r="B12" t="s">
        <v>47</v>
      </c>
      <c r="C12" t="s">
        <v>48</v>
      </c>
      <c r="D12" s="5">
        <v>38774</v>
      </c>
      <c r="E12" s="2">
        <v>65500</v>
      </c>
      <c r="F12" s="8">
        <f t="shared" si="0"/>
        <v>3</v>
      </c>
    </row>
    <row r="13" spans="1:6" ht="15" x14ac:dyDescent="0.25">
      <c r="A13" t="s">
        <v>53</v>
      </c>
      <c r="B13" t="s">
        <v>46</v>
      </c>
      <c r="C13" t="s">
        <v>49</v>
      </c>
      <c r="D13" s="5">
        <v>40383</v>
      </c>
      <c r="E13" s="2">
        <v>46000</v>
      </c>
      <c r="F13" s="8">
        <f t="shared" si="0"/>
        <v>11</v>
      </c>
    </row>
    <row r="14" spans="1:6" ht="15" x14ac:dyDescent="0.25">
      <c r="A14" t="s">
        <v>65</v>
      </c>
      <c r="B14" s="32" t="s">
        <v>70</v>
      </c>
      <c r="C14" t="s">
        <v>49</v>
      </c>
      <c r="D14" s="5">
        <v>40526</v>
      </c>
      <c r="E14" s="2">
        <v>45100</v>
      </c>
      <c r="F14" s="8">
        <f t="shared" si="0"/>
        <v>14</v>
      </c>
    </row>
    <row r="15" spans="1:6" ht="15" x14ac:dyDescent="0.25">
      <c r="A15" t="s">
        <v>55</v>
      </c>
      <c r="B15" t="s">
        <v>47</v>
      </c>
      <c r="C15" t="s">
        <v>49</v>
      </c>
      <c r="D15" s="5">
        <v>40191</v>
      </c>
      <c r="E15" s="2">
        <v>46795</v>
      </c>
      <c r="F15" s="8">
        <f t="shared" si="0"/>
        <v>9</v>
      </c>
    </row>
    <row r="16" spans="1:6" ht="15" x14ac:dyDescent="0.25">
      <c r="A16" t="s">
        <v>66</v>
      </c>
      <c r="B16" t="s">
        <v>70</v>
      </c>
      <c r="C16" t="s">
        <v>49</v>
      </c>
      <c r="D16" s="5">
        <v>40778</v>
      </c>
      <c r="E16" s="2">
        <v>39750</v>
      </c>
      <c r="F16" s="8">
        <f t="shared" si="0"/>
        <v>20</v>
      </c>
    </row>
    <row r="17" spans="1:9" ht="15" x14ac:dyDescent="0.25">
      <c r="A17" t="s">
        <v>67</v>
      </c>
      <c r="B17" t="s">
        <v>46</v>
      </c>
      <c r="C17" t="s">
        <v>49</v>
      </c>
      <c r="D17" s="5">
        <v>40895</v>
      </c>
      <c r="E17" s="2">
        <v>41525</v>
      </c>
      <c r="F17" s="8">
        <f t="shared" si="0"/>
        <v>18</v>
      </c>
    </row>
    <row r="18" spans="1:9" ht="15" x14ac:dyDescent="0.25">
      <c r="A18" t="s">
        <v>56</v>
      </c>
      <c r="B18" t="s">
        <v>70</v>
      </c>
      <c r="C18" t="s">
        <v>49</v>
      </c>
      <c r="D18" s="5">
        <v>40009</v>
      </c>
      <c r="E18" s="9">
        <v>43750</v>
      </c>
      <c r="F18" s="8">
        <f t="shared" si="0"/>
        <v>16.5</v>
      </c>
    </row>
    <row r="19" spans="1:9" ht="15" x14ac:dyDescent="0.25">
      <c r="A19" t="s">
        <v>58</v>
      </c>
      <c r="B19" t="s">
        <v>70</v>
      </c>
      <c r="C19" t="s">
        <v>49</v>
      </c>
      <c r="D19" s="5">
        <v>40053</v>
      </c>
      <c r="E19" s="2">
        <v>47240</v>
      </c>
      <c r="F19" s="8">
        <f t="shared" si="0"/>
        <v>8</v>
      </c>
    </row>
    <row r="20" spans="1:9" ht="15" x14ac:dyDescent="0.25">
      <c r="A20" t="s">
        <v>68</v>
      </c>
      <c r="B20" t="s">
        <v>47</v>
      </c>
      <c r="C20" t="s">
        <v>49</v>
      </c>
      <c r="D20" s="5">
        <v>39227</v>
      </c>
      <c r="E20" s="2">
        <v>49750</v>
      </c>
      <c r="F20" s="8">
        <f t="shared" si="0"/>
        <v>4.5</v>
      </c>
    </row>
    <row r="21" spans="1:9" ht="15" x14ac:dyDescent="0.25">
      <c r="A21" t="s">
        <v>54</v>
      </c>
      <c r="B21" t="s">
        <v>46</v>
      </c>
      <c r="C21" t="s">
        <v>48</v>
      </c>
      <c r="D21" s="5">
        <v>38095</v>
      </c>
      <c r="E21" s="2">
        <v>75800</v>
      </c>
      <c r="F21" s="8">
        <f t="shared" si="0"/>
        <v>1</v>
      </c>
    </row>
    <row r="23" spans="1:9" ht="15" x14ac:dyDescent="0.25">
      <c r="A23" s="21" t="s">
        <v>22</v>
      </c>
      <c r="H23" s="22" t="s">
        <v>24</v>
      </c>
      <c r="I23" s="20"/>
    </row>
    <row r="24" spans="1:9" ht="15" x14ac:dyDescent="0.25">
      <c r="H24" s="4" t="s">
        <v>25</v>
      </c>
      <c r="I24" s="2"/>
    </row>
    <row r="25" spans="1:9" ht="15" x14ac:dyDescent="0.25">
      <c r="H25" s="4" t="s">
        <v>26</v>
      </c>
      <c r="I25" s="2"/>
    </row>
    <row r="26" spans="1:9" ht="15" x14ac:dyDescent="0.25">
      <c r="H26" s="4" t="s">
        <v>27</v>
      </c>
      <c r="I26" s="2"/>
    </row>
    <row r="27" spans="1:9" ht="15" x14ac:dyDescent="0.25">
      <c r="H27" s="4" t="s">
        <v>28</v>
      </c>
      <c r="I27" s="6"/>
    </row>
    <row r="28" spans="1:9" ht="15" x14ac:dyDescent="0.25">
      <c r="A28" s="21" t="s">
        <v>23</v>
      </c>
    </row>
    <row r="33" spans="4:6" x14ac:dyDescent="0.3">
      <c r="D33" s="5"/>
      <c r="E33" s="19"/>
      <c r="F33" s="8"/>
    </row>
  </sheetData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workbookViewId="0"/>
  </sheetViews>
  <sheetFormatPr defaultRowHeight="14.4" x14ac:dyDescent="0.3"/>
  <cols>
    <col min="1" max="1" width="13.33203125" bestFit="1" customWidth="1"/>
    <col min="2" max="2" width="12.5546875" bestFit="1" customWidth="1"/>
    <col min="3" max="3" width="12.109375" customWidth="1"/>
    <col min="4" max="4" width="13" customWidth="1"/>
    <col min="5" max="5" width="12.109375" customWidth="1"/>
    <col min="7" max="7" width="14.33203125" bestFit="1" customWidth="1"/>
    <col min="8" max="8" width="13.5546875" customWidth="1"/>
  </cols>
  <sheetData>
    <row r="1" spans="1:8" ht="15" x14ac:dyDescent="0.25">
      <c r="A1" s="23" t="s">
        <v>29</v>
      </c>
      <c r="B1" s="23"/>
      <c r="D1" s="23" t="s">
        <v>33</v>
      </c>
      <c r="E1" s="23"/>
    </row>
    <row r="2" spans="1:8" ht="15" x14ac:dyDescent="0.25">
      <c r="A2" t="s">
        <v>40</v>
      </c>
      <c r="B2" s="3">
        <v>400</v>
      </c>
      <c r="D2" t="s">
        <v>30</v>
      </c>
      <c r="E2" s="29"/>
    </row>
    <row r="3" spans="1:8" ht="15" x14ac:dyDescent="0.25">
      <c r="A3" t="s">
        <v>31</v>
      </c>
      <c r="B3" s="24">
        <v>0.06</v>
      </c>
      <c r="D3" t="s">
        <v>35</v>
      </c>
      <c r="E3" s="26"/>
    </row>
    <row r="4" spans="1:8" ht="15" x14ac:dyDescent="0.25">
      <c r="A4" t="s">
        <v>32</v>
      </c>
      <c r="B4" s="6">
        <v>4</v>
      </c>
      <c r="D4" t="s">
        <v>41</v>
      </c>
      <c r="E4" s="6"/>
    </row>
    <row r="5" spans="1:8" ht="15" x14ac:dyDescent="0.25">
      <c r="A5" t="s">
        <v>43</v>
      </c>
      <c r="B5" s="6">
        <v>12</v>
      </c>
    </row>
    <row r="7" spans="1:8" ht="30" x14ac:dyDescent="0.25">
      <c r="A7" s="25" t="s">
        <v>36</v>
      </c>
      <c r="B7" s="25" t="s">
        <v>39</v>
      </c>
      <c r="C7" s="25" t="s">
        <v>34</v>
      </c>
      <c r="D7" s="25" t="s">
        <v>37</v>
      </c>
      <c r="E7" s="25" t="s">
        <v>38</v>
      </c>
      <c r="G7" s="25" t="s">
        <v>44</v>
      </c>
      <c r="H7" s="25" t="s">
        <v>45</v>
      </c>
    </row>
    <row r="8" spans="1:8" ht="15" x14ac:dyDescent="0.25">
      <c r="A8" s="7">
        <v>1</v>
      </c>
      <c r="B8" s="3"/>
      <c r="C8" s="3"/>
      <c r="D8" s="3"/>
      <c r="E8" s="3"/>
      <c r="G8" s="3"/>
      <c r="H8" s="3"/>
    </row>
    <row r="9" spans="1:8" ht="15" x14ac:dyDescent="0.25">
      <c r="A9" s="7">
        <v>2</v>
      </c>
      <c r="B9" s="3"/>
      <c r="C9" s="3"/>
      <c r="D9" s="3"/>
      <c r="E9" s="3"/>
      <c r="G9" s="3"/>
      <c r="H9" s="3"/>
    </row>
    <row r="10" spans="1:8" ht="15" x14ac:dyDescent="0.25">
      <c r="A10" s="7">
        <v>3</v>
      </c>
      <c r="B10" s="3"/>
      <c r="C10" s="3"/>
      <c r="D10" s="3"/>
      <c r="E10" s="3"/>
      <c r="G10" s="3"/>
      <c r="H10" s="3"/>
    </row>
    <row r="11" spans="1:8" ht="15" x14ac:dyDescent="0.25">
      <c r="A11" s="7">
        <v>4</v>
      </c>
      <c r="B11" s="3"/>
      <c r="C11" s="3"/>
      <c r="D11" s="3"/>
      <c r="E11" s="3"/>
      <c r="G11" s="3"/>
      <c r="H11" s="3"/>
    </row>
    <row r="12" spans="1:8" ht="15" x14ac:dyDescent="0.25">
      <c r="A12" s="7">
        <v>5</v>
      </c>
      <c r="B12" s="3"/>
      <c r="C12" s="3"/>
      <c r="D12" s="3"/>
      <c r="E12" s="3"/>
      <c r="G12" s="3"/>
      <c r="H12" s="3"/>
    </row>
    <row r="13" spans="1:8" ht="15" x14ac:dyDescent="0.25">
      <c r="A13" s="7">
        <v>6</v>
      </c>
      <c r="B13" s="3"/>
      <c r="C13" s="3"/>
      <c r="D13" s="3"/>
      <c r="E13" s="3"/>
      <c r="G13" s="3"/>
      <c r="H13" s="3"/>
    </row>
    <row r="14" spans="1:8" ht="15" x14ac:dyDescent="0.25">
      <c r="A14" s="7">
        <v>7</v>
      </c>
      <c r="B14" s="3"/>
      <c r="C14" s="3"/>
      <c r="D14" s="3"/>
      <c r="E14" s="3"/>
      <c r="G14" s="3"/>
      <c r="H14" s="3"/>
    </row>
    <row r="15" spans="1:8" ht="15" x14ac:dyDescent="0.25">
      <c r="A15" s="7">
        <v>8</v>
      </c>
      <c r="B15" s="3"/>
      <c r="C15" s="3"/>
      <c r="D15" s="3"/>
      <c r="E15" s="3"/>
      <c r="G15" s="3"/>
      <c r="H15" s="3"/>
    </row>
    <row r="16" spans="1:8" ht="15" x14ac:dyDescent="0.25">
      <c r="A16" s="7">
        <v>9</v>
      </c>
      <c r="B16" s="3"/>
      <c r="C16" s="3"/>
      <c r="D16" s="3"/>
      <c r="E16" s="3"/>
      <c r="G16" s="3"/>
      <c r="H16" s="3"/>
    </row>
    <row r="17" spans="1:8" ht="15" x14ac:dyDescent="0.25">
      <c r="A17" s="7">
        <v>10</v>
      </c>
      <c r="B17" s="3"/>
      <c r="C17" s="3"/>
      <c r="D17" s="3"/>
      <c r="E17" s="3"/>
      <c r="G17" s="3"/>
      <c r="H17" s="3"/>
    </row>
    <row r="18" spans="1:8" ht="15" x14ac:dyDescent="0.25">
      <c r="A18" s="7">
        <v>11</v>
      </c>
      <c r="B18" s="3"/>
      <c r="C18" s="3"/>
      <c r="D18" s="3"/>
      <c r="E18" s="3"/>
      <c r="G18" s="3"/>
      <c r="H18" s="3"/>
    </row>
    <row r="19" spans="1:8" ht="15" x14ac:dyDescent="0.25">
      <c r="A19" s="7">
        <v>12</v>
      </c>
      <c r="B19" s="3"/>
      <c r="C19" s="3"/>
      <c r="D19" s="3"/>
      <c r="E19" s="3"/>
      <c r="G19" s="3"/>
      <c r="H19" s="3"/>
    </row>
    <row r="20" spans="1:8" ht="15" x14ac:dyDescent="0.25">
      <c r="A20" s="7">
        <v>13</v>
      </c>
      <c r="B20" s="3"/>
      <c r="C20" s="3"/>
      <c r="D20" s="3"/>
      <c r="E20" s="3"/>
      <c r="G20" s="3"/>
      <c r="H20" s="3"/>
    </row>
    <row r="21" spans="1:8" ht="15" x14ac:dyDescent="0.25">
      <c r="A21" s="7">
        <v>14</v>
      </c>
      <c r="B21" s="3"/>
      <c r="C21" s="3"/>
      <c r="D21" s="3"/>
      <c r="E21" s="3"/>
      <c r="G21" s="3"/>
      <c r="H21" s="3"/>
    </row>
    <row r="22" spans="1:8" ht="15" x14ac:dyDescent="0.25">
      <c r="A22" s="7">
        <v>15</v>
      </c>
      <c r="B22" s="3"/>
      <c r="C22" s="3"/>
      <c r="D22" s="3"/>
      <c r="E22" s="3"/>
      <c r="G22" s="3"/>
      <c r="H22" s="3"/>
    </row>
    <row r="23" spans="1:8" ht="15" x14ac:dyDescent="0.25">
      <c r="A23" s="7">
        <v>16</v>
      </c>
      <c r="B23" s="3"/>
      <c r="C23" s="3"/>
      <c r="D23" s="3"/>
      <c r="E23" s="3"/>
      <c r="G23" s="3"/>
      <c r="H23" s="3"/>
    </row>
    <row r="24" spans="1:8" ht="15" x14ac:dyDescent="0.25">
      <c r="A24" s="7">
        <v>17</v>
      </c>
      <c r="B24" s="3"/>
      <c r="C24" s="3"/>
      <c r="D24" s="3"/>
      <c r="E24" s="3"/>
      <c r="G24" s="3"/>
      <c r="H24" s="3"/>
    </row>
    <row r="25" spans="1:8" ht="15" x14ac:dyDescent="0.25">
      <c r="A25" s="7">
        <v>18</v>
      </c>
      <c r="B25" s="3"/>
      <c r="C25" s="3"/>
      <c r="D25" s="3"/>
      <c r="E25" s="3"/>
      <c r="G25" s="3"/>
      <c r="H25" s="3"/>
    </row>
    <row r="26" spans="1:8" ht="15" x14ac:dyDescent="0.25">
      <c r="A26" s="7">
        <v>19</v>
      </c>
      <c r="B26" s="3"/>
      <c r="C26" s="3"/>
      <c r="D26" s="3"/>
      <c r="E26" s="3"/>
      <c r="G26" s="3"/>
      <c r="H26" s="3"/>
    </row>
    <row r="27" spans="1:8" ht="15" x14ac:dyDescent="0.25">
      <c r="A27" s="7">
        <v>20</v>
      </c>
      <c r="B27" s="3"/>
      <c r="C27" s="3"/>
      <c r="D27" s="3"/>
      <c r="E27" s="3"/>
      <c r="G27" s="3"/>
      <c r="H27" s="3"/>
    </row>
    <row r="28" spans="1:8" ht="15" x14ac:dyDescent="0.25">
      <c r="A28" s="7">
        <v>21</v>
      </c>
      <c r="B28" s="3"/>
      <c r="C28" s="3"/>
      <c r="D28" s="3"/>
      <c r="E28" s="3"/>
      <c r="G28" s="3"/>
      <c r="H28" s="3"/>
    </row>
    <row r="29" spans="1:8" ht="15" x14ac:dyDescent="0.25">
      <c r="A29" s="7">
        <v>22</v>
      </c>
      <c r="B29" s="3"/>
      <c r="C29" s="3"/>
      <c r="D29" s="3"/>
      <c r="E29" s="3"/>
      <c r="G29" s="3"/>
      <c r="H29" s="3"/>
    </row>
    <row r="30" spans="1:8" ht="15" x14ac:dyDescent="0.25">
      <c r="A30" s="7">
        <v>23</v>
      </c>
      <c r="B30" s="3"/>
      <c r="C30" s="3"/>
      <c r="D30" s="3"/>
      <c r="E30" s="3"/>
      <c r="G30" s="3"/>
      <c r="H30" s="3"/>
    </row>
    <row r="31" spans="1:8" x14ac:dyDescent="0.3">
      <c r="A31" s="7">
        <v>24</v>
      </c>
      <c r="B31" s="3"/>
      <c r="C31" s="3"/>
      <c r="D31" s="3"/>
      <c r="E31" s="3"/>
      <c r="G31" s="3"/>
      <c r="H31" s="3"/>
    </row>
    <row r="32" spans="1:8" x14ac:dyDescent="0.3">
      <c r="A32" s="7">
        <v>25</v>
      </c>
      <c r="B32" s="3"/>
      <c r="C32" s="3"/>
      <c r="D32" s="3"/>
      <c r="E32" s="3"/>
      <c r="G32" s="3"/>
      <c r="H32" s="3"/>
    </row>
    <row r="33" spans="1:8" x14ac:dyDescent="0.3">
      <c r="A33" s="7">
        <v>26</v>
      </c>
      <c r="B33" s="3"/>
      <c r="C33" s="3"/>
      <c r="D33" s="3"/>
      <c r="E33" s="3"/>
      <c r="G33" s="3"/>
      <c r="H33" s="3"/>
    </row>
    <row r="34" spans="1:8" x14ac:dyDescent="0.3">
      <c r="A34" s="7">
        <v>27</v>
      </c>
      <c r="B34" s="3"/>
      <c r="C34" s="3"/>
      <c r="D34" s="3"/>
      <c r="E34" s="3"/>
      <c r="G34" s="3"/>
      <c r="H34" s="3"/>
    </row>
    <row r="35" spans="1:8" x14ac:dyDescent="0.3">
      <c r="A35" s="7">
        <v>28</v>
      </c>
      <c r="B35" s="3"/>
      <c r="C35" s="3"/>
      <c r="D35" s="3"/>
      <c r="E35" s="3"/>
      <c r="G35" s="3"/>
      <c r="H35" s="3"/>
    </row>
    <row r="36" spans="1:8" x14ac:dyDescent="0.3">
      <c r="A36" s="7">
        <v>29</v>
      </c>
      <c r="B36" s="3"/>
      <c r="C36" s="3"/>
      <c r="D36" s="3"/>
      <c r="E36" s="3"/>
      <c r="G36" s="3"/>
      <c r="H36" s="3"/>
    </row>
    <row r="37" spans="1:8" x14ac:dyDescent="0.3">
      <c r="A37" s="7">
        <v>30</v>
      </c>
      <c r="B37" s="3"/>
      <c r="C37" s="3"/>
      <c r="D37" s="3"/>
      <c r="E37" s="3"/>
      <c r="G37" s="3"/>
      <c r="H37" s="3"/>
    </row>
    <row r="38" spans="1:8" x14ac:dyDescent="0.3">
      <c r="A38" s="7">
        <v>31</v>
      </c>
      <c r="B38" s="3"/>
      <c r="C38" s="3"/>
      <c r="D38" s="3"/>
      <c r="E38" s="3"/>
      <c r="G38" s="3"/>
      <c r="H38" s="3"/>
    </row>
    <row r="39" spans="1:8" x14ac:dyDescent="0.3">
      <c r="A39" s="7">
        <v>32</v>
      </c>
      <c r="B39" s="3"/>
      <c r="C39" s="3"/>
      <c r="D39" s="3"/>
      <c r="E39" s="3"/>
      <c r="G39" s="3"/>
      <c r="H39" s="3"/>
    </row>
    <row r="40" spans="1:8" x14ac:dyDescent="0.3">
      <c r="A40" s="7">
        <v>33</v>
      </c>
      <c r="B40" s="3"/>
      <c r="C40" s="3"/>
      <c r="D40" s="3"/>
      <c r="E40" s="3"/>
      <c r="G40" s="3"/>
      <c r="H40" s="3"/>
    </row>
    <row r="41" spans="1:8" x14ac:dyDescent="0.3">
      <c r="A41" s="7">
        <v>34</v>
      </c>
      <c r="B41" s="3"/>
      <c r="C41" s="3"/>
      <c r="D41" s="3"/>
      <c r="E41" s="3"/>
      <c r="G41" s="3"/>
      <c r="H41" s="3"/>
    </row>
    <row r="42" spans="1:8" x14ac:dyDescent="0.3">
      <c r="A42" s="7">
        <v>35</v>
      </c>
      <c r="B42" s="3"/>
      <c r="C42" s="3"/>
      <c r="D42" s="3"/>
      <c r="E42" s="3"/>
      <c r="G42" s="3"/>
      <c r="H42" s="3"/>
    </row>
    <row r="43" spans="1:8" x14ac:dyDescent="0.3">
      <c r="A43" s="7">
        <v>36</v>
      </c>
      <c r="B43" s="3"/>
      <c r="C43" s="3"/>
      <c r="D43" s="3"/>
      <c r="E43" s="3"/>
      <c r="G43" s="3"/>
      <c r="H43" s="3"/>
    </row>
    <row r="44" spans="1:8" x14ac:dyDescent="0.3">
      <c r="A44" s="7">
        <v>37</v>
      </c>
      <c r="B44" s="3"/>
      <c r="C44" s="3"/>
      <c r="D44" s="3"/>
      <c r="E44" s="3"/>
      <c r="G44" s="3"/>
      <c r="H44" s="3"/>
    </row>
    <row r="45" spans="1:8" x14ac:dyDescent="0.3">
      <c r="A45" s="7">
        <v>38</v>
      </c>
      <c r="B45" s="3"/>
      <c r="C45" s="3"/>
      <c r="D45" s="3"/>
      <c r="E45" s="3"/>
      <c r="G45" s="3"/>
      <c r="H45" s="3"/>
    </row>
    <row r="46" spans="1:8" x14ac:dyDescent="0.3">
      <c r="A46" s="7">
        <v>39</v>
      </c>
      <c r="B46" s="3"/>
      <c r="C46" s="3"/>
      <c r="D46" s="3"/>
      <c r="E46" s="3"/>
      <c r="G46" s="3"/>
      <c r="H46" s="3"/>
    </row>
    <row r="47" spans="1:8" x14ac:dyDescent="0.3">
      <c r="A47" s="7">
        <v>40</v>
      </c>
      <c r="B47" s="3"/>
      <c r="C47" s="3"/>
      <c r="D47" s="3"/>
      <c r="E47" s="3"/>
      <c r="G47" s="3"/>
      <c r="H47" s="3"/>
    </row>
    <row r="48" spans="1:8" x14ac:dyDescent="0.3">
      <c r="A48" s="7">
        <v>41</v>
      </c>
      <c r="B48" s="3"/>
      <c r="C48" s="3"/>
      <c r="D48" s="3"/>
      <c r="E48" s="3"/>
      <c r="G48" s="3"/>
      <c r="H48" s="3"/>
    </row>
    <row r="49" spans="1:8" x14ac:dyDescent="0.3">
      <c r="A49" s="7">
        <v>42</v>
      </c>
      <c r="B49" s="3"/>
      <c r="C49" s="3"/>
      <c r="D49" s="3"/>
      <c r="E49" s="3"/>
      <c r="G49" s="3"/>
      <c r="H49" s="3"/>
    </row>
    <row r="50" spans="1:8" x14ac:dyDescent="0.3">
      <c r="A50" s="7">
        <v>43</v>
      </c>
      <c r="B50" s="3"/>
      <c r="C50" s="3"/>
      <c r="D50" s="3"/>
      <c r="E50" s="3"/>
      <c r="G50" s="3"/>
      <c r="H50" s="3"/>
    </row>
    <row r="51" spans="1:8" x14ac:dyDescent="0.3">
      <c r="A51" s="7">
        <v>44</v>
      </c>
      <c r="B51" s="3"/>
      <c r="C51" s="3"/>
      <c r="D51" s="3"/>
      <c r="E51" s="3"/>
      <c r="G51" s="3"/>
      <c r="H51" s="3"/>
    </row>
    <row r="52" spans="1:8" x14ac:dyDescent="0.3">
      <c r="A52" s="7">
        <v>45</v>
      </c>
      <c r="B52" s="3"/>
      <c r="C52" s="3"/>
      <c r="D52" s="3"/>
      <c r="E52" s="3"/>
      <c r="G52" s="3"/>
      <c r="H52" s="3"/>
    </row>
    <row r="53" spans="1:8" x14ac:dyDescent="0.3">
      <c r="A53" s="7">
        <v>46</v>
      </c>
      <c r="B53" s="3"/>
      <c r="C53" s="3"/>
      <c r="D53" s="3"/>
      <c r="E53" s="3"/>
      <c r="G53" s="3"/>
      <c r="H53" s="3"/>
    </row>
    <row r="54" spans="1:8" x14ac:dyDescent="0.3">
      <c r="A54" s="7">
        <v>47</v>
      </c>
      <c r="B54" s="3"/>
      <c r="C54" s="3"/>
      <c r="D54" s="3"/>
      <c r="E54" s="3"/>
      <c r="G54" s="3"/>
      <c r="H54" s="3"/>
    </row>
    <row r="55" spans="1:8" ht="16.2" x14ac:dyDescent="0.45">
      <c r="A55" s="7">
        <v>48</v>
      </c>
      <c r="B55" s="3"/>
      <c r="C55" s="27"/>
      <c r="D55" s="27"/>
      <c r="E55" s="27"/>
      <c r="G55" s="3"/>
      <c r="H55" s="3"/>
    </row>
    <row r="56" spans="1:8" ht="16.2" x14ac:dyDescent="0.45">
      <c r="A56" s="7" t="s">
        <v>42</v>
      </c>
      <c r="B56" s="3"/>
      <c r="C56" s="28"/>
      <c r="D56" s="28"/>
      <c r="E56" s="28"/>
    </row>
  </sheetData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uts:outSpaceData xmlns:outs="http://schemas.microsoft.com/office/2009/outspace/metadata">
  <outs:relatedDates>
    <outs:relatedDate>
      <outs:type>3</outs:type>
      <outs:displayName>Last Modified</outs:displayName>
      <outs:dateTime>2009-10-26T01:10:42Z</outs:dateTime>
      <outs:isPinned>true</outs:isPinned>
    </outs:relatedDate>
    <outs:relatedDate>
      <outs:type>2</outs:type>
      <outs:displayName>Created</outs:displayName>
      <outs:dateTime>2009-10-04T16:23:30Z</outs:dateTime>
      <outs:isPinned>true</outs:isPinned>
    </outs:relatedDate>
    <outs:relatedDate>
      <outs:type>4</outs:type>
      <outs:displayName>Last Printed</outs:displayName>
      <outs:dateTime/>
      <outs:isPinned>true</outs:isPinned>
    </outs:relatedDate>
  </outs:relatedDates>
  <outs:relatedDocuments>
    <outs:relatedDocument>
      <outs:type>2</outs:type>
      <outs:displayName>Other documents in current folder</outs:displayName>
      <outs:uri/>
      <outs:isPinned>true</outs:isPinned>
    </outs:relatedDocument>
  </outs:relatedDocuments>
  <outs:relatedPeople>
    <outs:relatedPeopleItem>
      <outs:category>Author</outs:category>
      <outs:people>
        <outs:relatedPerson>
          <outs:displayName>Exploring Series</outs:displayName>
          <outs:accountName/>
        </outs:relatedPerson>
      </outs:people>
      <outs:source>0</outs:source>
      <outs:isPinned>true</outs:isPinned>
    </outs:relatedPeopleItem>
    <outs:relatedPeopleItem>
      <outs:category>Last modified by</outs:category>
      <outs:people>
        <outs:relatedPerson>
          <outs:displayName>Exploring Series</outs:displayName>
          <outs:accountName/>
        </outs:relatedPerson>
      </outs:people>
      <outs:source>0</outs:source>
      <outs:isPinned>true</outs:isPinned>
    </outs:relatedPeopleItem>
    <outs:relatedPeopleItem>
      <outs:category>Manager</outs:category>
      <outs:people/>
      <outs:source>0</outs:source>
      <outs:isPinned>false</outs:isPinned>
    </outs:relatedPeopleItem>
  </outs:relatedPeople>
  <propertyMetadataList xmlns="http://schemas.microsoft.com/office/2009/outspace/metadata">
    <propertyMetadata>
      <type>0</type>
      <propertyId>2228224</propertyId>
      <propertyName/>
      <isPinned>true</isPinned>
    </propertyMetadata>
    <propertyMetadata>
      <type>0</type>
      <propertyId>14</propertyId>
      <propertyName/>
      <isPinned>true</isPinned>
    </propertyMetadata>
    <propertyMetadata>
      <type>0</type>
      <propertyId>8</propertyId>
      <propertyName/>
      <isPinned>true</isPinned>
    </propertyMetadata>
    <propertyMetadata>
      <type>0</type>
      <propertyId>6</propertyId>
      <propertyName/>
      <isPinned>false</isPinned>
    </propertyMetadata>
    <propertyMetadata>
      <type>0</type>
      <propertyId>655365</propertyId>
      <propertyName/>
      <isPinned>false</isPinned>
    </propertyMetadata>
    <propertyMetadata>
      <type>0</type>
      <propertyId>1</propertyId>
      <propertyName/>
      <isPinned>false</isPinned>
    </propertyMetadata>
    <propertyMetadata>
      <type>0</type>
      <propertyId>0</propertyId>
      <propertyName/>
      <isPinned>true</isPinned>
    </propertyMetadata>
    <propertyMetadata>
      <type>0</type>
      <propertyId>13</propertyId>
      <propertyName/>
      <isPinned>false</isPinned>
    </propertyMetadata>
    <propertyMetadata>
      <type>0</type>
      <propertyId>1179653</propertyId>
      <propertyName/>
      <isPinned>false</isPinned>
    </propertyMetadata>
    <propertyMetadata>
      <type>0</type>
      <propertyId>22</propertyId>
      <propertyName/>
      <isPinned>false</isPinned>
    </propertyMetadata>
  </propertyMetadataList>
  <outs:corruptMetadataWasLost/>
</outs:outSpaceData>
</file>

<file path=customXml/itemProps1.xml><?xml version="1.0" encoding="utf-8"?>
<ds:datastoreItem xmlns:ds="http://schemas.openxmlformats.org/officeDocument/2006/customXml" ds:itemID="{FCFB3726-E0A9-478D-9F49-A973610ED7D1}">
  <ds:schemaRefs>
    <ds:schemaRef ds:uri="http://schemas.microsoft.com/office/2009/outspace/metadat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1-Stats</vt:lpstr>
      <vt:lpstr>2-Logic-Lookup</vt:lpstr>
      <vt:lpstr>3-Database</vt:lpstr>
      <vt:lpstr>4-Finance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Exploring Series</dc:creator>
  <cp:lastModifiedBy>Carl M. Rebman Jr.</cp:lastModifiedBy>
  <dcterms:created xsi:type="dcterms:W3CDTF">2009-10-04T16:23:30Z</dcterms:created>
  <dcterms:modified xsi:type="dcterms:W3CDTF">2012-10-16T16:05:54Z</dcterms:modified>
</cp:coreProperties>
</file>