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26"/>
  <workbookPr defaultThemeVersion="124226"/>
  <mc:AlternateContent xmlns:mc="http://schemas.openxmlformats.org/markup-compatibility/2006">
    <mc:Choice Requires="x15">
      <x15ac:absPath xmlns:x15ac="http://schemas.microsoft.com/office/spreadsheetml/2010/11/ac" url="C:\Users\carlr\Documents\misc_carl_working\itmg 100\FALL 2021\excel\"/>
    </mc:Choice>
  </mc:AlternateContent>
  <xr:revisionPtr revIDLastSave="0" documentId="13_ncr:1_{3349B7B5-E60B-4129-97FE-B9573B471554}" xr6:coauthVersionLast="47" xr6:coauthVersionMax="47" xr10:uidLastSave="{00000000-0000-0000-0000-000000000000}"/>
  <bookViews>
    <workbookView xWindow="-108" yWindow="-108" windowWidth="23256" windowHeight="12576" activeTab="1" xr2:uid="{00000000-000D-0000-FFFF-FFFF00000000}"/>
  </bookViews>
  <sheets>
    <sheet name="vlookup" sheetId="5" r:id="rId1"/>
    <sheet name="instructions_for home loan" sheetId="6" r:id="rId2"/>
    <sheet name="Home Loan" sheetId="1" r:id="rId3"/>
    <sheet name="Financial Functions" sheetId="2" r:id="rId4"/>
    <sheet name="Birthday" sheetId="3" r:id="rId5"/>
    <sheet name="security" sheetId="4" r:id="rId6"/>
  </sheets>
  <externalReferences>
    <externalReference r:id="rId7"/>
    <externalReference r:id="rId8"/>
  </externalReferences>
  <definedNames>
    <definedName name="roomrates">'[1]KEY_Room Rates'!$B$5:$D$8</definedName>
    <definedName name="taskSets">[1]igTaskSets!#REF!</definedName>
    <definedName name="url">'[2]Craigs List'!$B$5</definedName>
    <definedName name="VB1M" hidden="1">"right now"</definedName>
    <definedName name="VB1V" hidden="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20" i="5" l="1"/>
  <c r="F20" i="5"/>
  <c r="H19" i="5"/>
  <c r="F19" i="5"/>
  <c r="F18" i="5"/>
  <c r="H18" i="5" s="1"/>
  <c r="F17" i="5"/>
  <c r="H17" i="5" s="1"/>
  <c r="H16" i="5"/>
  <c r="F16" i="5"/>
  <c r="H15" i="5"/>
  <c r="F15" i="5"/>
  <c r="F14" i="5"/>
  <c r="H14" i="5" s="1"/>
  <c r="F13" i="5"/>
  <c r="H13" i="5" s="1"/>
  <c r="H12" i="5"/>
  <c r="F12" i="5"/>
  <c r="H11" i="5"/>
  <c r="F11" i="5"/>
  <c r="F10" i="5"/>
  <c r="H10" i="5" s="1"/>
  <c r="F9" i="5"/>
  <c r="H9" i="5" s="1"/>
  <c r="H8" i="5"/>
  <c r="F8" i="5"/>
  <c r="H7" i="5"/>
  <c r="F7" i="5"/>
  <c r="C39" i="2"/>
  <c r="D39" i="2"/>
  <c r="B11" i="1"/>
  <c r="B10" i="1"/>
  <c r="B9" i="1"/>
  <c r="B12" i="1" l="1"/>
  <c r="B13" i="1" s="1"/>
  <c r="B14" i="1" s="1"/>
</calcChain>
</file>

<file path=xl/sharedStrings.xml><?xml version="1.0" encoding="utf-8"?>
<sst xmlns="http://schemas.openxmlformats.org/spreadsheetml/2006/main" count="187" uniqueCount="125">
  <si>
    <t>Input Area</t>
  </si>
  <si>
    <t>Down Payment</t>
  </si>
  <si>
    <t>APR</t>
  </si>
  <si>
    <t>No. Years for Loan</t>
  </si>
  <si>
    <t>Payments Per Year</t>
  </si>
  <si>
    <t>Output Area</t>
  </si>
  <si>
    <t>Amount of Loan</t>
  </si>
  <si>
    <t>Periodic Rate</t>
  </si>
  <si>
    <t>No. Payment Periods</t>
  </si>
  <si>
    <t>Monthly Payment</t>
  </si>
  <si>
    <t>Total to Repay Loan</t>
  </si>
  <si>
    <t>Total Interest Paid</t>
  </si>
  <si>
    <t>One-Variable Data Table: APR</t>
  </si>
  <si>
    <t>Two-Variable Data Table: APR and Cost of Car</t>
  </si>
  <si>
    <t>Calculated Results for Each APR</t>
  </si>
  <si>
    <t>Monthly Payment by Cost/APR</t>
  </si>
  <si>
    <t>Cost of New Home</t>
  </si>
  <si>
    <t>* Remember to divide the interest rate by 12 (to calculate the monthly interest rate) in your functions.</t>
  </si>
  <si>
    <t>Difference between 30-year and 15-year payback (the 30 year amount  - the 15 year amount)</t>
  </si>
  <si>
    <t>Total Payments (PMT * # of PMTs)</t>
  </si>
  <si>
    <t>Number of Payments</t>
  </si>
  <si>
    <t>Interest Rate*</t>
  </si>
  <si>
    <t>Loan Amount</t>
  </si>
  <si>
    <t>30 Year Mortgage</t>
  </si>
  <si>
    <t>15 Year Mortgage</t>
  </si>
  <si>
    <t>Task 6-8 Data</t>
  </si>
  <si>
    <t>* Remember to divide the interest rate by 12 (to calculate the monthly interest rate) in your function.</t>
  </si>
  <si>
    <t>* Remember to multiply the nominal interest rate by 12 (to calculate the annual interest rate).</t>
  </si>
  <si>
    <t>Effective Interest Rate</t>
  </si>
  <si>
    <t>Future Account Balance</t>
  </si>
  <si>
    <t>Nominal Interest Rate</t>
  </si>
  <si>
    <t>Number of Months</t>
  </si>
  <si>
    <t>Monthly Savings Amount</t>
  </si>
  <si>
    <t>Task 5 Data</t>
  </si>
  <si>
    <t>Task 3 and 4 Data</t>
  </si>
  <si>
    <t>Task 2 Data</t>
  </si>
  <si>
    <t>Task 1 Data</t>
  </si>
  <si>
    <t>Complete each task by inserting the appropriate function, referencing the appropriate cells in the task data, in the specified cells.</t>
  </si>
  <si>
    <t>Financial Functions</t>
  </si>
  <si>
    <t>Date and Time Functions</t>
  </si>
  <si>
    <t>Enter your birthdate ----&gt;</t>
  </si>
  <si>
    <t>Today's Date</t>
  </si>
  <si>
    <t>Day of the week you were born:</t>
  </si>
  <si>
    <t>Week of the year you were born:</t>
  </si>
  <si>
    <t>The year you were born:</t>
  </si>
  <si>
    <t>You have been alive for about:</t>
  </si>
  <si>
    <t>days</t>
  </si>
  <si>
    <t>hours</t>
  </si>
  <si>
    <t>minutes</t>
  </si>
  <si>
    <t>seconds</t>
  </si>
  <si>
    <t>You are responsible for monitoring employees entry into your company's server room. To complete this task, you review a log of when employees entered the room. The log is a little bit difficult to read. It contains an employee number (column B) and a computer generated stamp that records when the employee swipped their ID card to enter the room (column C). Use time and text functions to complete the tasks below. Ultimately you want to create the "Text Stamp" in column K that completes the phrase, "Employee number # entered the server room at HH:MM:SS today." for each row of the log. You will replace "#" with the employee number and "HH:MM:SS" with the appropriate time stamp.</t>
  </si>
  <si>
    <t>Text Stamp Phrase:</t>
  </si>
  <si>
    <t>Employee number # entered the server room at HH:MM:SS today.</t>
  </si>
  <si>
    <t>Phrase length:</t>
  </si>
  <si>
    <t>Location of "#"</t>
  </si>
  <si>
    <t>Hint: Tasks 1-6 will manipulate the "Text Stamp Phrase" in cell C7 so that the completed phrase can be entered in the table below.</t>
  </si>
  <si>
    <t>Phrase Part 1</t>
  </si>
  <si>
    <t>Location of " HH"</t>
  </si>
  <si>
    <t>Phrase Part 2</t>
  </si>
  <si>
    <t>Phrase Part 3</t>
  </si>
  <si>
    <t>2 Decimal Equivalents</t>
  </si>
  <si>
    <t>Employee</t>
  </si>
  <si>
    <t>Entry Swipe</t>
  </si>
  <si>
    <t>Hour</t>
  </si>
  <si>
    <t>Minute</t>
  </si>
  <si>
    <t>Second</t>
  </si>
  <si>
    <t>Time Stamp</t>
  </si>
  <si>
    <t>Text Stamp</t>
  </si>
  <si>
    <t>00</t>
  </si>
  <si>
    <t>02</t>
  </si>
  <si>
    <t>01</t>
  </si>
  <si>
    <t>03</t>
  </si>
  <si>
    <t>08</t>
  </si>
  <si>
    <t>04</t>
  </si>
  <si>
    <t>05</t>
  </si>
  <si>
    <t>06</t>
  </si>
  <si>
    <t>09</t>
  </si>
  <si>
    <t>Question Fourteen</t>
  </si>
  <si>
    <t xml:space="preserve">Use the VLOOKUP function to calculate the letter grade underneath the grade column by using the </t>
  </si>
  <si>
    <t>criteria in the formula from the table below the grade list.</t>
  </si>
  <si>
    <t>West Transylvania Athletics Grade Book - Final Semester Averages</t>
  </si>
  <si>
    <t>Name</t>
  </si>
  <si>
    <t>Test 1</t>
  </si>
  <si>
    <t>Test 2</t>
  </si>
  <si>
    <t>Test 3</t>
  </si>
  <si>
    <t>Test 4</t>
  </si>
  <si>
    <t>Test Average</t>
  </si>
  <si>
    <t>Homework</t>
  </si>
  <si>
    <t>Semester Average</t>
  </si>
  <si>
    <t>Grade</t>
  </si>
  <si>
    <t>Albert, Eddy</t>
  </si>
  <si>
    <t>Poor</t>
  </si>
  <si>
    <t>Thomas, Frank</t>
  </si>
  <si>
    <t>OK</t>
  </si>
  <si>
    <t>Jones, Theodore</t>
  </si>
  <si>
    <t>Fagan, Samuel</t>
  </si>
  <si>
    <t>Dicks, Starr</t>
  </si>
  <si>
    <t>Frampton, Judy</t>
  </si>
  <si>
    <t>Marie, Tina</t>
  </si>
  <si>
    <t>Sandy, Grace</t>
  </si>
  <si>
    <t>Dwyer, Helen</t>
  </si>
  <si>
    <t>Severson, Jane</t>
  </si>
  <si>
    <t>Opolak, Alice</t>
  </si>
  <si>
    <t>Little, Franklin</t>
  </si>
  <si>
    <t>Wu, Lin</t>
  </si>
  <si>
    <t>Henry, Thomas</t>
  </si>
  <si>
    <t>HW Bonus</t>
  </si>
  <si>
    <t>Grading Criteria</t>
  </si>
  <si>
    <t>F</t>
  </si>
  <si>
    <t>D</t>
  </si>
  <si>
    <t>C</t>
  </si>
  <si>
    <t>B</t>
  </si>
  <si>
    <t>A</t>
  </si>
  <si>
    <t>Task #</t>
  </si>
  <si>
    <t>Points</t>
  </si>
  <si>
    <t>Task Description</t>
  </si>
  <si>
    <t>You are interested in purchasing a home. What will your monthly payment be if you take out a $175,000 mortgage for 30 years (360 months) at 4.25% interest? (Please reference the loan information in the "Task 1 Data" cells in your functions.)</t>
  </si>
  <si>
    <t>You are interested in purchasing a home. You can afford $1200 a month as a mortgage payment. How much can you pay for a home assuming a 30 year (360 months) loan at 4.25% interest? (Please reference the loan information in the "Task 2 Data" cells as the arguments for your function.)</t>
  </si>
  <si>
    <t>You are interested in purchasing a home. You have been quoted monthly payments of $950 for a 30 year mortgage. Your original loan amount is $212,000. What is the interest rate you will pay on the loan? (Please reference the loan information in the "Task 3 &amp; 4 Data" cells as the arguments for your functions.)</t>
  </si>
  <si>
    <t>What is the effective annual rate of the loan you worked with in task 3? (Please reference the loan information in the "Task 3 &amp; 4 Data" cells as the arguments for your functions.)</t>
  </si>
  <si>
    <t>You are interested in saving for a trip when you graduate in three years. You can save $75 each of the next 36 months and earn 2.75% interest on your money. How much money will you have in your savings account in 36 months for your trip? (Please reference the loan information in the "Task 5 Data" cells as the arguments for your function.)</t>
  </si>
  <si>
    <t>You are interested in purchasing a home. You will take out a mortgage of $310,000 to pay for the home and pay 4.5% interest. What will your monthly payment be if you take 15 years to pay off the loan? (Please reference the loan information in the "Task 6-8 Data" cells as the arguments for your functions.)</t>
  </si>
  <si>
    <t>What will your monthly payment be if you take 30 years to pay off the loan you worked with in task 6? (Please reference the loan information in the "Task 6-8 Data" cells as the arguments for your functions.)</t>
  </si>
  <si>
    <t>How much money will you save if you pay off the loan in 15 years instead of 30 years? (Please reference the total payment amounts in cells C39 and D39 to calculate the difference.)</t>
  </si>
  <si>
    <t>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</si>
</sst>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8" formatCode="&quot;$&quot;#,##0.00_);[Red]\(&quot;$&quot;#,##0.00\)"/>
    <numFmt numFmtId="44" formatCode="_(&quot;$&quot;* #,##0.00_);_(&quot;$&quot;* \(#,##0.00\);_(&quot;$&quot;* &quot;-&quot;??_);_(@_)"/>
    <numFmt numFmtId="43" formatCode="_(* #,##0.00_);_(* \(#,##0.00\);_(* &quot;-&quot;??_);_(@_)"/>
    <numFmt numFmtId="164" formatCode="_(* #,##0_);_(* \(#,##0\);_(* &quot;-&quot;??_);_(@_)"/>
    <numFmt numFmtId="165" formatCode="&quot;$&quot;#,##0.00"/>
    <numFmt numFmtId="166" formatCode="0.0"/>
  </numFmts>
  <fonts count="15"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sz val="11"/>
      <color rgb="FF002060"/>
      <name val="Calibri"/>
      <family val="2"/>
      <scheme val="minor"/>
    </font>
    <font>
      <sz val="8"/>
      <color theme="1"/>
      <name val="Calibri"/>
      <family val="2"/>
      <scheme val="minor"/>
    </font>
    <font>
      <b/>
      <i/>
      <sz val="15"/>
      <color theme="1"/>
      <name val="Calibri"/>
      <family val="2"/>
      <scheme val="minor"/>
    </font>
    <font>
      <b/>
      <i/>
      <sz val="11"/>
      <color theme="1"/>
      <name val="Calibri"/>
      <family val="2"/>
      <scheme val="minor"/>
    </font>
    <font>
      <sz val="10"/>
      <name val="Arial"/>
      <family val="2"/>
    </font>
    <font>
      <b/>
      <sz val="12"/>
      <name val="Arial"/>
      <family val="2"/>
    </font>
    <font>
      <b/>
      <sz val="10"/>
      <color indexed="9"/>
      <name val="Arial"/>
      <family val="2"/>
    </font>
    <font>
      <sz val="10"/>
      <color indexed="9"/>
      <name val="Arial"/>
      <family val="2"/>
    </font>
    <font>
      <sz val="12"/>
      <color theme="1"/>
      <name val="Calibri"/>
      <family val="2"/>
      <scheme val="minor"/>
    </font>
    <font>
      <b/>
      <sz val="11"/>
      <color rgb="FFFFFFFF"/>
      <name val="Calibri"/>
      <family val="2"/>
      <scheme val="minor"/>
    </font>
    <font>
      <sz val="14"/>
      <color rgb="FF000000"/>
      <name val="Tahoma"/>
      <family val="2"/>
    </font>
  </fonts>
  <fills count="8">
    <fill>
      <patternFill patternType="none"/>
    </fill>
    <fill>
      <patternFill patternType="gray125"/>
    </fill>
    <fill>
      <patternFill patternType="solid">
        <fgColor rgb="FF0070C0"/>
        <bgColor indexed="64"/>
      </patternFill>
    </fill>
    <fill>
      <patternFill patternType="solid">
        <fgColor theme="4" tint="0.59999389629810485"/>
        <bgColor indexed="64"/>
      </patternFill>
    </fill>
    <fill>
      <patternFill patternType="solid">
        <fgColor theme="2"/>
        <bgColor rgb="FF003516"/>
      </patternFill>
    </fill>
    <fill>
      <patternFill patternType="solid">
        <fgColor theme="3" tint="0.59999389629810485"/>
        <bgColor rgb="FF003516"/>
      </patternFill>
    </fill>
    <fill>
      <patternFill patternType="solid">
        <fgColor rgb="FF002060"/>
        <bgColor indexed="63"/>
      </patternFill>
    </fill>
    <fill>
      <patternFill patternType="solid">
        <fgColor rgb="FF003399"/>
        <bgColor indexed="64"/>
      </patternFill>
    </fill>
  </fills>
  <borders count="37">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style="thin">
        <color theme="0" tint="-0.24994659260841701"/>
      </left>
      <right style="medium">
        <color indexed="64"/>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bottom style="hair">
        <color indexed="64"/>
      </bottom>
      <diagonal/>
    </border>
    <border>
      <left/>
      <right/>
      <top/>
      <bottom style="hair">
        <color indexed="64"/>
      </bottom>
      <diagonal/>
    </border>
    <border>
      <left style="thin">
        <color theme="0" tint="-0.34998626667073579"/>
      </left>
      <right style="thin">
        <color theme="0" tint="-0.34998626667073579"/>
      </right>
      <top/>
      <bottom style="hair">
        <color indexed="64"/>
      </bottom>
      <diagonal/>
    </border>
    <border>
      <left style="thin">
        <color theme="0" tint="-0.34998626667073579"/>
      </left>
      <right style="medium">
        <color indexed="64"/>
      </right>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style="thin">
        <color theme="0" tint="-0.34998626667073579"/>
      </left>
      <right style="thin">
        <color theme="0" tint="-0.34998626667073579"/>
      </right>
      <top style="hair">
        <color indexed="64"/>
      </top>
      <bottom style="hair">
        <color indexed="64"/>
      </bottom>
      <diagonal/>
    </border>
    <border>
      <left style="thin">
        <color theme="0" tint="-0.34998626667073579"/>
      </left>
      <right style="medium">
        <color indexed="64"/>
      </right>
      <top style="hair">
        <color indexed="64"/>
      </top>
      <bottom style="hair">
        <color indexed="64"/>
      </bottom>
      <diagonal/>
    </border>
    <border>
      <left/>
      <right/>
      <top/>
      <bottom style="thick">
        <color indexed="64"/>
      </bottom>
      <diagonal/>
    </border>
    <border>
      <left/>
      <right/>
      <top style="thick">
        <color indexed="64"/>
      </top>
      <bottom/>
      <diagonal/>
    </border>
    <border>
      <left style="medium">
        <color rgb="FF000000"/>
      </left>
      <right style="medium">
        <color rgb="FF000000"/>
      </right>
      <top style="medium">
        <color rgb="FF000000"/>
      </top>
      <bottom style="medium">
        <color rgb="FF000000"/>
      </bottom>
      <diagonal/>
    </border>
    <border>
      <left/>
      <right style="medium">
        <color rgb="FF000000"/>
      </right>
      <top/>
      <bottom style="medium">
        <color rgb="FF000000"/>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8" fillId="0" borderId="0"/>
  </cellStyleXfs>
  <cellXfs count="113">
    <xf numFmtId="0" fontId="0" fillId="0" borderId="0" xfId="0"/>
    <xf numFmtId="0" fontId="2" fillId="2" borderId="0" xfId="0" applyFont="1" applyFill="1"/>
    <xf numFmtId="44" fontId="0" fillId="0" borderId="0" xfId="2" applyFont="1"/>
    <xf numFmtId="10" fontId="0" fillId="0" borderId="0" xfId="0" applyNumberFormat="1"/>
    <xf numFmtId="164" fontId="0" fillId="0" borderId="0" xfId="1" applyNumberFormat="1" applyFont="1"/>
    <xf numFmtId="44" fontId="0" fillId="0" borderId="0" xfId="0" applyNumberFormat="1"/>
    <xf numFmtId="10" fontId="0" fillId="0" borderId="0" xfId="3" applyNumberFormat="1" applyFont="1"/>
    <xf numFmtId="0" fontId="0" fillId="3" borderId="0" xfId="0" applyFill="1"/>
    <xf numFmtId="9" fontId="0" fillId="3" borderId="0" xfId="3" applyFont="1" applyFill="1"/>
    <xf numFmtId="9" fontId="4" fillId="0" borderId="0" xfId="0" applyNumberFormat="1" applyFont="1" applyAlignment="1">
      <alignment horizontal="center"/>
    </xf>
    <xf numFmtId="0" fontId="3" fillId="0" borderId="0" xfId="0" applyFont="1" applyAlignment="1">
      <alignment horizontal="center"/>
    </xf>
    <xf numFmtId="0" fontId="0" fillId="0" borderId="4" xfId="0" applyBorder="1"/>
    <xf numFmtId="165" fontId="0" fillId="4" borderId="6" xfId="0" applyNumberFormat="1" applyFill="1" applyBorder="1"/>
    <xf numFmtId="0" fontId="0" fillId="0" borderId="5" xfId="0" applyBorder="1"/>
    <xf numFmtId="165" fontId="0" fillId="0" borderId="4" xfId="0" applyNumberFormat="1" applyBorder="1"/>
    <xf numFmtId="165" fontId="0" fillId="0" borderId="0" xfId="0" applyNumberFormat="1"/>
    <xf numFmtId="0" fontId="3" fillId="0" borderId="5" xfId="0" applyFont="1" applyBorder="1"/>
    <xf numFmtId="8" fontId="0" fillId="4" borderId="7" xfId="0" applyNumberFormat="1" applyFill="1" applyBorder="1"/>
    <xf numFmtId="10" fontId="0" fillId="0" borderId="4" xfId="0" applyNumberFormat="1" applyBorder="1"/>
    <xf numFmtId="165" fontId="0" fillId="0" borderId="4" xfId="2" applyNumberFormat="1" applyFont="1" applyBorder="1"/>
    <xf numFmtId="165" fontId="0" fillId="0" borderId="0" xfId="2" applyNumberFormat="1" applyFont="1" applyBorder="1"/>
    <xf numFmtId="0" fontId="3" fillId="0" borderId="4" xfId="0" applyFont="1" applyBorder="1" applyAlignment="1">
      <alignment horizontal="center"/>
    </xf>
    <xf numFmtId="10" fontId="0" fillId="4" borderId="6" xfId="3" applyNumberFormat="1" applyFont="1" applyFill="1" applyBorder="1"/>
    <xf numFmtId="8" fontId="0" fillId="4" borderId="6" xfId="0" applyNumberFormat="1" applyFill="1" applyBorder="1"/>
    <xf numFmtId="10" fontId="0" fillId="4" borderId="6" xfId="0" applyNumberFormat="1" applyFill="1" applyBorder="1"/>
    <xf numFmtId="0" fontId="5" fillId="0" borderId="0" xfId="0" applyFont="1" applyAlignment="1">
      <alignment wrapText="1"/>
    </xf>
    <xf numFmtId="8" fontId="0" fillId="0" borderId="0" xfId="0" applyNumberFormat="1"/>
    <xf numFmtId="14" fontId="0" fillId="0" borderId="0" xfId="0" applyNumberFormat="1"/>
    <xf numFmtId="14" fontId="0" fillId="4" borderId="11" xfId="0" applyNumberFormat="1" applyFill="1" applyBorder="1" applyAlignment="1">
      <alignment horizontal="center"/>
    </xf>
    <xf numFmtId="0" fontId="0" fillId="4" borderId="11" xfId="0" applyFill="1" applyBorder="1" applyAlignment="1">
      <alignment horizontal="center"/>
    </xf>
    <xf numFmtId="164" fontId="0" fillId="4" borderId="11" xfId="1" applyNumberFormat="1" applyFont="1" applyFill="1" applyBorder="1" applyAlignment="1">
      <alignment horizontal="center"/>
    </xf>
    <xf numFmtId="0" fontId="0" fillId="0" borderId="3" xfId="0" applyBorder="1"/>
    <xf numFmtId="164" fontId="0" fillId="4" borderId="12" xfId="1" applyNumberFormat="1" applyFont="1" applyFill="1" applyBorder="1" applyAlignment="1">
      <alignment horizontal="center"/>
    </xf>
    <xf numFmtId="0" fontId="0" fillId="0" borderId="1" xfId="0" applyBorder="1"/>
    <xf numFmtId="0" fontId="0" fillId="0" borderId="0" xfId="0" applyAlignment="1">
      <alignment wrapText="1"/>
    </xf>
    <xf numFmtId="0" fontId="3" fillId="0" borderId="0" xfId="0" applyFont="1"/>
    <xf numFmtId="0" fontId="0" fillId="0" borderId="0" xfId="0" applyAlignment="1">
      <alignment horizontal="left"/>
    </xf>
    <xf numFmtId="0" fontId="0" fillId="4" borderId="16" xfId="0" applyFill="1" applyBorder="1" applyAlignment="1">
      <alignment horizontal="center"/>
    </xf>
    <xf numFmtId="0" fontId="3" fillId="5" borderId="10" xfId="0" applyFont="1" applyFill="1" applyBorder="1" applyAlignment="1">
      <alignment horizontal="center"/>
    </xf>
    <xf numFmtId="0" fontId="3" fillId="5" borderId="9" xfId="0" applyFont="1" applyFill="1" applyBorder="1" applyAlignment="1">
      <alignment horizontal="center"/>
    </xf>
    <xf numFmtId="0" fontId="3" fillId="5" borderId="23" xfId="0" applyFont="1" applyFill="1" applyBorder="1" applyAlignment="1">
      <alignment horizontal="center"/>
    </xf>
    <xf numFmtId="0" fontId="3" fillId="5" borderId="8" xfId="0" applyFont="1" applyFill="1" applyBorder="1" applyAlignment="1">
      <alignment horizontal="center"/>
    </xf>
    <xf numFmtId="0" fontId="0" fillId="0" borderId="25" xfId="0" applyBorder="1" applyAlignment="1">
      <alignment horizontal="center"/>
    </xf>
    <xf numFmtId="0" fontId="0" fillId="0" borderId="26" xfId="0" applyBorder="1" applyAlignment="1">
      <alignment horizontal="center"/>
    </xf>
    <xf numFmtId="0" fontId="0" fillId="4" borderId="27" xfId="0" applyFill="1" applyBorder="1" applyAlignment="1">
      <alignment horizontal="center"/>
    </xf>
    <xf numFmtId="0" fontId="0" fillId="4" borderId="28" xfId="0" applyFill="1" applyBorder="1"/>
    <xf numFmtId="0" fontId="0" fillId="0" borderId="29" xfId="0" applyBorder="1" applyAlignment="1">
      <alignment horizontal="center"/>
    </xf>
    <xf numFmtId="0" fontId="0" fillId="0" borderId="30" xfId="0" applyBorder="1" applyAlignment="1">
      <alignment horizontal="center"/>
    </xf>
    <xf numFmtId="0" fontId="0" fillId="4" borderId="31" xfId="0" applyFill="1" applyBorder="1" applyAlignment="1">
      <alignment horizontal="center"/>
    </xf>
    <xf numFmtId="0" fontId="0" fillId="4" borderId="32" xfId="0" applyFill="1" applyBorder="1"/>
    <xf numFmtId="0" fontId="0" fillId="0" borderId="2" xfId="0" applyBorder="1"/>
    <xf numFmtId="0" fontId="9" fillId="0" borderId="0" xfId="4" applyFont="1"/>
    <xf numFmtId="0" fontId="8" fillId="0" borderId="0" xfId="4"/>
    <xf numFmtId="0" fontId="10" fillId="6" borderId="0" xfId="4" applyFont="1" applyFill="1"/>
    <xf numFmtId="0" fontId="11" fillId="6" borderId="0" xfId="4" applyFont="1" applyFill="1"/>
    <xf numFmtId="0" fontId="10" fillId="6" borderId="33" xfId="4" applyFont="1" applyFill="1" applyBorder="1" applyAlignment="1">
      <alignment horizontal="center" wrapText="1"/>
    </xf>
    <xf numFmtId="0" fontId="8" fillId="0" borderId="0" xfId="4" applyAlignment="1">
      <alignment horizontal="center"/>
    </xf>
    <xf numFmtId="166" fontId="8" fillId="0" borderId="0" xfId="4" applyNumberFormat="1" applyAlignment="1">
      <alignment horizontal="center"/>
    </xf>
    <xf numFmtId="0" fontId="10" fillId="6" borderId="34" xfId="4" applyFont="1" applyFill="1" applyBorder="1"/>
    <xf numFmtId="0" fontId="11" fillId="6" borderId="34" xfId="4" applyFont="1" applyFill="1" applyBorder="1" applyAlignment="1">
      <alignment horizontal="center"/>
    </xf>
    <xf numFmtId="0" fontId="11" fillId="6" borderId="0" xfId="4" applyFont="1" applyFill="1" applyAlignment="1">
      <alignment horizontal="center"/>
    </xf>
    <xf numFmtId="0" fontId="11" fillId="6" borderId="33" xfId="4" applyFont="1" applyFill="1" applyBorder="1"/>
    <xf numFmtId="0" fontId="11" fillId="6" borderId="33" xfId="4" applyFont="1" applyFill="1" applyBorder="1" applyAlignment="1">
      <alignment horizontal="center"/>
    </xf>
    <xf numFmtId="0" fontId="10" fillId="6" borderId="34" xfId="4" applyFont="1" applyFill="1" applyBorder="1" applyAlignment="1">
      <alignment horizontal="center"/>
    </xf>
    <xf numFmtId="0" fontId="4" fillId="0" borderId="0" xfId="0" applyFont="1" applyAlignment="1">
      <alignment horizontal="center"/>
    </xf>
    <xf numFmtId="0" fontId="3" fillId="0" borderId="0" xfId="0" applyFont="1" applyAlignment="1">
      <alignment horizontal="center"/>
    </xf>
    <xf numFmtId="0" fontId="5" fillId="0" borderId="5" xfId="0" applyFont="1" applyBorder="1" applyAlignment="1">
      <alignment horizontal="left" vertical="center" wrapText="1"/>
    </xf>
    <xf numFmtId="0" fontId="5" fillId="0" borderId="0" xfId="0" applyFont="1" applyAlignment="1">
      <alignment horizontal="left" vertical="center" wrapText="1"/>
    </xf>
    <xf numFmtId="0" fontId="5" fillId="0" borderId="4" xfId="0" applyFont="1" applyBorder="1" applyAlignment="1">
      <alignment horizontal="left" vertical="center" wrapText="1"/>
    </xf>
    <xf numFmtId="0" fontId="5" fillId="0" borderId="3" xfId="0" applyFont="1" applyBorder="1" applyAlignment="1">
      <alignment horizontal="left" vertical="center" wrapText="1"/>
    </xf>
    <xf numFmtId="0" fontId="5" fillId="0" borderId="2" xfId="0" applyFont="1" applyBorder="1" applyAlignment="1">
      <alignment horizontal="left" vertical="center" wrapText="1"/>
    </xf>
    <xf numFmtId="0" fontId="5" fillId="0" borderId="1" xfId="0" applyFont="1" applyBorder="1" applyAlignment="1">
      <alignment horizontal="left" vertical="center" wrapText="1"/>
    </xf>
    <xf numFmtId="0" fontId="3" fillId="5" borderId="10" xfId="0" applyFont="1" applyFill="1" applyBorder="1" applyAlignment="1">
      <alignment horizontal="center"/>
    </xf>
    <xf numFmtId="0" fontId="3" fillId="5" borderId="8" xfId="0" applyFont="1" applyFill="1" applyBorder="1" applyAlignment="1">
      <alignment horizontal="center"/>
    </xf>
    <xf numFmtId="0" fontId="3" fillId="5" borderId="9" xfId="0" applyFont="1" applyFill="1" applyBorder="1" applyAlignment="1">
      <alignment horizontal="center"/>
    </xf>
    <xf numFmtId="0" fontId="3" fillId="0" borderId="5" xfId="0" applyFont="1" applyBorder="1" applyAlignment="1">
      <alignment horizontal="left" wrapText="1"/>
    </xf>
    <xf numFmtId="0" fontId="3" fillId="0" borderId="0" xfId="0" applyFont="1" applyAlignment="1">
      <alignment horizontal="left" wrapText="1"/>
    </xf>
    <xf numFmtId="0" fontId="6" fillId="0" borderId="0" xfId="0" applyFont="1" applyAlignment="1">
      <alignment horizontal="center"/>
    </xf>
    <xf numFmtId="0" fontId="0" fillId="0" borderId="0" xfId="0" applyAlignment="1">
      <alignment horizontal="center"/>
    </xf>
    <xf numFmtId="0" fontId="7" fillId="5" borderId="10" xfId="0" applyFont="1" applyFill="1" applyBorder="1" applyAlignment="1">
      <alignment horizontal="center"/>
    </xf>
    <xf numFmtId="0" fontId="7" fillId="5" borderId="9" xfId="0" applyFont="1" applyFill="1" applyBorder="1" applyAlignment="1">
      <alignment horizontal="center"/>
    </xf>
    <xf numFmtId="0" fontId="7" fillId="5" borderId="8" xfId="0" applyFont="1" applyFill="1" applyBorder="1" applyAlignment="1">
      <alignment horizontal="center"/>
    </xf>
    <xf numFmtId="0" fontId="0" fillId="0" borderId="13" xfId="0" applyBorder="1" applyAlignment="1">
      <alignment horizontal="left" wrapText="1"/>
    </xf>
    <xf numFmtId="0" fontId="0" fillId="0" borderId="14" xfId="0" applyBorder="1" applyAlignment="1">
      <alignment horizontal="left" wrapText="1"/>
    </xf>
    <xf numFmtId="0" fontId="0" fillId="0" borderId="15" xfId="0" applyBorder="1" applyAlignment="1">
      <alignment horizontal="left" wrapText="1"/>
    </xf>
    <xf numFmtId="0" fontId="0" fillId="0" borderId="5" xfId="0" applyBorder="1" applyAlignment="1">
      <alignment horizontal="left" wrapText="1"/>
    </xf>
    <xf numFmtId="0" fontId="0" fillId="0" borderId="0" xfId="0" applyAlignment="1">
      <alignment horizontal="left" wrapText="1"/>
    </xf>
    <xf numFmtId="0" fontId="0" fillId="0" borderId="4" xfId="0" applyBorder="1" applyAlignment="1">
      <alignment horizontal="left" wrapText="1"/>
    </xf>
    <xf numFmtId="0" fontId="0" fillId="0" borderId="3" xfId="0" applyBorder="1" applyAlignment="1">
      <alignment horizontal="left" wrapText="1"/>
    </xf>
    <xf numFmtId="0" fontId="0" fillId="0" borderId="2" xfId="0" applyBorder="1" applyAlignment="1">
      <alignment horizontal="left" wrapText="1"/>
    </xf>
    <xf numFmtId="0" fontId="0" fillId="0" borderId="1" xfId="0" applyBorder="1" applyAlignment="1">
      <alignment horizontal="left" wrapText="1"/>
    </xf>
    <xf numFmtId="0" fontId="0" fillId="0" borderId="0" xfId="0" applyAlignment="1">
      <alignment horizontal="left"/>
    </xf>
    <xf numFmtId="0" fontId="0" fillId="4" borderId="17" xfId="0" applyFill="1" applyBorder="1" applyAlignment="1">
      <alignment horizontal="center" wrapText="1"/>
    </xf>
    <xf numFmtId="0" fontId="0" fillId="4" borderId="18" xfId="0" applyFill="1" applyBorder="1" applyAlignment="1">
      <alignment horizontal="center" wrapText="1"/>
    </xf>
    <xf numFmtId="0" fontId="0" fillId="4" borderId="19" xfId="0" applyFill="1" applyBorder="1" applyAlignment="1">
      <alignment horizontal="center" wrapText="1"/>
    </xf>
    <xf numFmtId="0" fontId="0" fillId="4" borderId="20" xfId="0" applyFill="1" applyBorder="1" applyAlignment="1">
      <alignment horizontal="center" wrapText="1"/>
    </xf>
    <xf numFmtId="0" fontId="0" fillId="4" borderId="0" xfId="0" applyFill="1" applyAlignment="1">
      <alignment horizontal="center" wrapText="1"/>
    </xf>
    <xf numFmtId="0" fontId="0" fillId="4" borderId="21" xfId="0" applyFill="1" applyBorder="1" applyAlignment="1">
      <alignment horizontal="center" wrapText="1"/>
    </xf>
    <xf numFmtId="0" fontId="0" fillId="4" borderId="22" xfId="0" applyFill="1" applyBorder="1" applyAlignment="1">
      <alignment horizontal="center" wrapText="1"/>
    </xf>
    <xf numFmtId="0" fontId="0" fillId="4" borderId="23" xfId="0" applyFill="1" applyBorder="1" applyAlignment="1">
      <alignment horizontal="center" wrapText="1"/>
    </xf>
    <xf numFmtId="0" fontId="0" fillId="4" borderId="24" xfId="0" applyFill="1" applyBorder="1" applyAlignment="1">
      <alignment horizontal="center" wrapText="1"/>
    </xf>
    <xf numFmtId="0" fontId="7" fillId="5" borderId="13" xfId="0" applyFont="1" applyFill="1" applyBorder="1" applyAlignment="1">
      <alignment horizontal="center"/>
    </xf>
    <xf numFmtId="0" fontId="7" fillId="5" borderId="14" xfId="0" applyFont="1" applyFill="1" applyBorder="1" applyAlignment="1">
      <alignment horizontal="center"/>
    </xf>
    <xf numFmtId="0" fontId="7" fillId="5" borderId="15" xfId="0" applyFont="1" applyFill="1" applyBorder="1" applyAlignment="1">
      <alignment horizontal="center"/>
    </xf>
    <xf numFmtId="0" fontId="12" fillId="0" borderId="0" xfId="0" applyFont="1" applyAlignment="1">
      <alignment vertical="center"/>
    </xf>
    <xf numFmtId="0" fontId="0" fillId="0" borderId="35" xfId="0" applyBorder="1"/>
    <xf numFmtId="0" fontId="13" fillId="7" borderId="35" xfId="0" applyFont="1" applyFill="1" applyBorder="1" applyAlignment="1">
      <alignment horizontal="center" vertical="center" wrapText="1"/>
    </xf>
    <xf numFmtId="0" fontId="3" fillId="0" borderId="35" xfId="0" applyFont="1" applyBorder="1" applyAlignment="1">
      <alignment horizontal="center" vertical="center" wrapText="1"/>
    </xf>
    <xf numFmtId="0" fontId="0" fillId="0" borderId="35" xfId="0" applyBorder="1" applyAlignment="1">
      <alignment horizontal="center" vertical="center" wrapText="1"/>
    </xf>
    <xf numFmtId="0" fontId="0" fillId="0" borderId="35" xfId="0" applyBorder="1" applyAlignment="1">
      <alignment vertical="center" wrapText="1"/>
    </xf>
    <xf numFmtId="0" fontId="14" fillId="0" borderId="35" xfId="0" applyFont="1" applyBorder="1" applyAlignment="1">
      <alignment vertical="center" wrapText="1"/>
    </xf>
    <xf numFmtId="0" fontId="14" fillId="0" borderId="35" xfId="0" applyFont="1" applyBorder="1" applyAlignment="1">
      <alignment horizontal="center" vertical="center" wrapText="1"/>
    </xf>
    <xf numFmtId="0" fontId="0" fillId="0" borderId="36" xfId="0" applyBorder="1"/>
  </cellXfs>
  <cellStyles count="5">
    <cellStyle name="Comma" xfId="1" builtinId="3"/>
    <cellStyle name="Currency" xfId="2" builtinId="4"/>
    <cellStyle name="Normal" xfId="0" builtinId="0"/>
    <cellStyle name="Normal 2" xfId="4" xr:uid="{298FCBAD-B5ED-4901-B5AA-AF8970FD2BC7}"/>
    <cellStyle name="Percent" xfId="3"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KEY_UVU%20Final.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Automated%20Grader/Fall%202011/M%20B%20A%20614/Project%205_%20Data%20Access%20and%20Storage/graded/Albrechtsen,%20Nathan%20(4837691)%20WebDatabaseProjectFinal~0.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EY_Rental Analysis"/>
      <sheetName val="KEY_Rental Info"/>
      <sheetName val="KEY_Do Bookings"/>
      <sheetName val="KEY_Room Rates"/>
      <sheetName val="KEY_Scenario Summary"/>
      <sheetName val="KEY_Do Scenario"/>
      <sheetName val="KEY_Answer Report 1"/>
      <sheetName val="KEY_Do Solver"/>
      <sheetName val="KEY_Apple Unit Sales"/>
      <sheetName val="KEY_AppleProductChart"/>
      <sheetName val="KEY_NW Order Totals"/>
      <sheetName val="KEY_NWAnalysisChart"/>
      <sheetName val="Do Bookings"/>
      <sheetName val="Room Rates"/>
      <sheetName val="Do Scenario"/>
      <sheetName val="Do Solver"/>
      <sheetName val="Rental Info"/>
      <sheetName val="Rental Analysis"/>
      <sheetName val="Apple Unit Sales"/>
      <sheetName val="igAssignment"/>
      <sheetName val="igDataFields"/>
      <sheetName val="igInstructions"/>
      <sheetName val="igTaskSets"/>
      <sheetName val="igTasks"/>
      <sheetName val="igRules"/>
      <sheetName val="igPrefills"/>
      <sheetName val="igModel"/>
    </sheetNames>
    <sheetDataSet>
      <sheetData sheetId="0"/>
      <sheetData sheetId="1"/>
      <sheetData sheetId="2"/>
      <sheetData sheetId="3">
        <row r="5">
          <cell r="B5" t="str">
            <v>King</v>
          </cell>
          <cell r="C5">
            <v>125</v>
          </cell>
          <cell r="D5">
            <v>25</v>
          </cell>
        </row>
        <row r="6">
          <cell r="B6" t="str">
            <v>TwoQueen</v>
          </cell>
          <cell r="C6">
            <v>110</v>
          </cell>
          <cell r="D6">
            <v>0</v>
          </cell>
        </row>
        <row r="7">
          <cell r="B7" t="str">
            <v>OneQueen</v>
          </cell>
          <cell r="C7">
            <v>75</v>
          </cell>
          <cell r="D7">
            <v>20</v>
          </cell>
        </row>
        <row r="8">
          <cell r="B8" t="str">
            <v>Single</v>
          </cell>
          <cell r="C8">
            <v>65</v>
          </cell>
          <cell r="D8">
            <v>0</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ore"/>
      <sheetName val="Craigs List"/>
      <sheetName val="Sheet2"/>
      <sheetName val="Sheet3"/>
    </sheetNames>
    <sheetDataSet>
      <sheetData sheetId="0"/>
      <sheetData sheetId="1">
        <row r="5">
          <cell r="B5" t="str">
            <v>http://gove.net/craigslist</v>
          </cell>
        </row>
      </sheetData>
      <sheetData sheetId="2"/>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4FBE5B-5F81-433D-B834-DA566CF8E120}">
  <dimension ref="A1:I28"/>
  <sheetViews>
    <sheetView workbookViewId="0">
      <selection activeCell="K19" sqref="K19"/>
    </sheetView>
  </sheetViews>
  <sheetFormatPr defaultRowHeight="13.2" x14ac:dyDescent="0.25"/>
  <cols>
    <col min="1" max="16384" width="8.88671875" style="52"/>
  </cols>
  <sheetData>
    <row r="1" spans="1:9" ht="15.6" x14ac:dyDescent="0.3">
      <c r="A1" s="51" t="s">
        <v>77</v>
      </c>
    </row>
    <row r="2" spans="1:9" x14ac:dyDescent="0.25">
      <c r="A2" s="52" t="s">
        <v>78</v>
      </c>
    </row>
    <row r="3" spans="1:9" x14ac:dyDescent="0.25">
      <c r="A3" s="52" t="s">
        <v>79</v>
      </c>
    </row>
    <row r="4" spans="1:9" x14ac:dyDescent="0.25">
      <c r="A4" s="53" t="s">
        <v>80</v>
      </c>
      <c r="B4" s="54"/>
      <c r="C4" s="54"/>
      <c r="D4" s="53"/>
      <c r="E4" s="53"/>
      <c r="F4" s="54"/>
      <c r="G4" s="54"/>
      <c r="H4" s="54"/>
    </row>
    <row r="5" spans="1:9" x14ac:dyDescent="0.25">
      <c r="A5" s="54"/>
      <c r="B5" s="54"/>
      <c r="C5" s="54"/>
      <c r="D5" s="54"/>
      <c r="E5" s="54"/>
      <c r="F5" s="54"/>
      <c r="G5" s="54"/>
      <c r="H5" s="54"/>
    </row>
    <row r="6" spans="1:9" ht="40.200000000000003" thickBot="1" x14ac:dyDescent="0.3">
      <c r="A6" s="55" t="s">
        <v>81</v>
      </c>
      <c r="B6" s="55" t="s">
        <v>82</v>
      </c>
      <c r="C6" s="55" t="s">
        <v>83</v>
      </c>
      <c r="D6" s="55" t="s">
        <v>84</v>
      </c>
      <c r="E6" s="55" t="s">
        <v>85</v>
      </c>
      <c r="F6" s="55" t="s">
        <v>86</v>
      </c>
      <c r="G6" s="55" t="s">
        <v>87</v>
      </c>
      <c r="H6" s="55" t="s">
        <v>88</v>
      </c>
      <c r="I6" s="55" t="s">
        <v>89</v>
      </c>
    </row>
    <row r="7" spans="1:9" ht="13.8" thickTop="1" x14ac:dyDescent="0.25">
      <c r="A7" s="52" t="s">
        <v>90</v>
      </c>
      <c r="B7" s="56">
        <v>80</v>
      </c>
      <c r="C7" s="56">
        <v>71</v>
      </c>
      <c r="D7" s="56">
        <v>70</v>
      </c>
      <c r="E7" s="56">
        <v>84</v>
      </c>
      <c r="F7" s="57">
        <f t="shared" ref="F7:F20" si="0">AVERAGE(B7:E7)</f>
        <v>76.25</v>
      </c>
      <c r="G7" s="56" t="s">
        <v>91</v>
      </c>
      <c r="H7" s="56">
        <f>IF(G7="OK",F7+$G$22,F7)</f>
        <v>76.25</v>
      </c>
      <c r="I7" s="56"/>
    </row>
    <row r="8" spans="1:9" x14ac:dyDescent="0.25">
      <c r="A8" s="52" t="s">
        <v>92</v>
      </c>
      <c r="B8" s="56">
        <v>96</v>
      </c>
      <c r="C8" s="56">
        <v>98</v>
      </c>
      <c r="D8" s="56">
        <v>97</v>
      </c>
      <c r="E8" s="56">
        <v>90</v>
      </c>
      <c r="F8" s="57">
        <f t="shared" si="0"/>
        <v>95.25</v>
      </c>
      <c r="G8" s="56" t="s">
        <v>93</v>
      </c>
      <c r="H8" s="56">
        <f t="shared" ref="H8:H20" si="1">IF(G8="OK",F8+$G$22,F8)</f>
        <v>98.25</v>
      </c>
      <c r="I8" s="56"/>
    </row>
    <row r="9" spans="1:9" x14ac:dyDescent="0.25">
      <c r="A9" s="52" t="s">
        <v>94</v>
      </c>
      <c r="B9" s="56">
        <v>78</v>
      </c>
      <c r="C9" s="56">
        <v>81</v>
      </c>
      <c r="D9" s="56">
        <v>70</v>
      </c>
      <c r="E9" s="56">
        <v>78</v>
      </c>
      <c r="F9" s="57">
        <f t="shared" si="0"/>
        <v>76.75</v>
      </c>
      <c r="G9" s="56" t="s">
        <v>93</v>
      </c>
      <c r="H9" s="56">
        <f t="shared" si="1"/>
        <v>79.75</v>
      </c>
      <c r="I9" s="56"/>
    </row>
    <row r="10" spans="1:9" x14ac:dyDescent="0.25">
      <c r="A10" s="52" t="s">
        <v>95</v>
      </c>
      <c r="B10" s="56">
        <v>65</v>
      </c>
      <c r="C10" s="56">
        <v>65</v>
      </c>
      <c r="D10" s="56">
        <v>65</v>
      </c>
      <c r="E10" s="56">
        <v>60</v>
      </c>
      <c r="F10" s="57">
        <f t="shared" si="0"/>
        <v>63.75</v>
      </c>
      <c r="G10" s="56" t="s">
        <v>93</v>
      </c>
      <c r="H10" s="56">
        <f t="shared" si="1"/>
        <v>66.75</v>
      </c>
      <c r="I10" s="56"/>
    </row>
    <row r="11" spans="1:9" x14ac:dyDescent="0.25">
      <c r="A11" s="52" t="s">
        <v>96</v>
      </c>
      <c r="B11" s="56">
        <v>92</v>
      </c>
      <c r="C11" s="56">
        <v>95</v>
      </c>
      <c r="D11" s="56">
        <v>79</v>
      </c>
      <c r="E11" s="56">
        <v>80</v>
      </c>
      <c r="F11" s="57">
        <f t="shared" si="0"/>
        <v>86.5</v>
      </c>
      <c r="G11" s="56" t="s">
        <v>93</v>
      </c>
      <c r="H11" s="56">
        <f t="shared" si="1"/>
        <v>89.5</v>
      </c>
      <c r="I11" s="56"/>
    </row>
    <row r="12" spans="1:9" x14ac:dyDescent="0.25">
      <c r="A12" s="52" t="s">
        <v>97</v>
      </c>
      <c r="B12" s="56">
        <v>90</v>
      </c>
      <c r="C12" s="56">
        <v>90</v>
      </c>
      <c r="D12" s="56">
        <v>90</v>
      </c>
      <c r="E12" s="56">
        <v>70</v>
      </c>
      <c r="F12" s="57">
        <f t="shared" si="0"/>
        <v>85</v>
      </c>
      <c r="G12" s="56" t="s">
        <v>93</v>
      </c>
      <c r="H12" s="56">
        <f t="shared" si="1"/>
        <v>88</v>
      </c>
      <c r="I12" s="56"/>
    </row>
    <row r="13" spans="1:9" x14ac:dyDescent="0.25">
      <c r="A13" s="52" t="s">
        <v>98</v>
      </c>
      <c r="B13" s="56">
        <v>60</v>
      </c>
      <c r="C13" s="56">
        <v>50</v>
      </c>
      <c r="D13" s="56">
        <v>40</v>
      </c>
      <c r="E13" s="56">
        <v>79</v>
      </c>
      <c r="F13" s="57">
        <f t="shared" si="0"/>
        <v>57.25</v>
      </c>
      <c r="G13" s="56" t="s">
        <v>93</v>
      </c>
      <c r="H13" s="56">
        <f t="shared" si="1"/>
        <v>60.25</v>
      </c>
      <c r="I13" s="56"/>
    </row>
    <row r="14" spans="1:9" x14ac:dyDescent="0.25">
      <c r="A14" s="52" t="s">
        <v>99</v>
      </c>
      <c r="B14" s="56">
        <v>75</v>
      </c>
      <c r="C14" s="56">
        <v>70</v>
      </c>
      <c r="D14" s="56">
        <v>65</v>
      </c>
      <c r="E14" s="56">
        <v>95</v>
      </c>
      <c r="F14" s="57">
        <f t="shared" si="0"/>
        <v>76.25</v>
      </c>
      <c r="G14" s="56" t="s">
        <v>93</v>
      </c>
      <c r="H14" s="56">
        <f t="shared" si="1"/>
        <v>79.25</v>
      </c>
      <c r="I14" s="56"/>
    </row>
    <row r="15" spans="1:9" x14ac:dyDescent="0.25">
      <c r="A15" s="52" t="s">
        <v>100</v>
      </c>
      <c r="B15" s="56">
        <v>90</v>
      </c>
      <c r="C15" s="56">
        <v>90</v>
      </c>
      <c r="D15" s="56">
        <v>80</v>
      </c>
      <c r="E15" s="56">
        <v>90</v>
      </c>
      <c r="F15" s="57">
        <f t="shared" si="0"/>
        <v>87.5</v>
      </c>
      <c r="G15" s="56" t="s">
        <v>91</v>
      </c>
      <c r="H15" s="56">
        <f t="shared" si="1"/>
        <v>87.5</v>
      </c>
      <c r="I15" s="56"/>
    </row>
    <row r="16" spans="1:9" x14ac:dyDescent="0.25">
      <c r="A16" s="52" t="s">
        <v>101</v>
      </c>
      <c r="B16" s="56">
        <v>82</v>
      </c>
      <c r="C16" s="56">
        <v>78</v>
      </c>
      <c r="D16" s="56">
        <v>62</v>
      </c>
      <c r="E16" s="56">
        <v>77</v>
      </c>
      <c r="F16" s="57">
        <f t="shared" si="0"/>
        <v>74.75</v>
      </c>
      <c r="G16" s="56" t="s">
        <v>93</v>
      </c>
      <c r="H16" s="56">
        <f t="shared" si="1"/>
        <v>77.75</v>
      </c>
      <c r="I16" s="56"/>
    </row>
    <row r="17" spans="1:9" x14ac:dyDescent="0.25">
      <c r="A17" s="52" t="s">
        <v>102</v>
      </c>
      <c r="B17" s="56">
        <v>92</v>
      </c>
      <c r="C17" s="56">
        <v>88</v>
      </c>
      <c r="D17" s="56">
        <v>65</v>
      </c>
      <c r="E17" s="56">
        <v>78</v>
      </c>
      <c r="F17" s="57">
        <f t="shared" si="0"/>
        <v>80.75</v>
      </c>
      <c r="G17" s="56" t="s">
        <v>93</v>
      </c>
      <c r="H17" s="56">
        <f t="shared" si="1"/>
        <v>83.75</v>
      </c>
      <c r="I17" s="56"/>
    </row>
    <row r="18" spans="1:9" x14ac:dyDescent="0.25">
      <c r="A18" s="52" t="s">
        <v>103</v>
      </c>
      <c r="B18" s="56">
        <v>94</v>
      </c>
      <c r="C18" s="56">
        <v>92</v>
      </c>
      <c r="D18" s="56">
        <v>86</v>
      </c>
      <c r="E18" s="56">
        <v>84</v>
      </c>
      <c r="F18" s="57">
        <f t="shared" si="0"/>
        <v>89</v>
      </c>
      <c r="G18" s="56" t="s">
        <v>93</v>
      </c>
      <c r="H18" s="56">
        <f t="shared" si="1"/>
        <v>92</v>
      </c>
      <c r="I18" s="56"/>
    </row>
    <row r="19" spans="1:9" x14ac:dyDescent="0.25">
      <c r="A19" s="52" t="s">
        <v>104</v>
      </c>
      <c r="B19" s="56">
        <v>92</v>
      </c>
      <c r="C19" s="56">
        <v>78</v>
      </c>
      <c r="D19" s="56">
        <v>65</v>
      </c>
      <c r="E19" s="56">
        <v>82</v>
      </c>
      <c r="F19" s="57">
        <f t="shared" si="0"/>
        <v>79.25</v>
      </c>
      <c r="G19" s="56" t="s">
        <v>91</v>
      </c>
      <c r="H19" s="56">
        <f t="shared" si="1"/>
        <v>79.25</v>
      </c>
      <c r="I19" s="56"/>
    </row>
    <row r="20" spans="1:9" x14ac:dyDescent="0.25">
      <c r="A20" s="52" t="s">
        <v>105</v>
      </c>
      <c r="B20" s="56">
        <v>60</v>
      </c>
      <c r="C20" s="56">
        <v>50</v>
      </c>
      <c r="D20" s="56">
        <v>65</v>
      </c>
      <c r="E20" s="56">
        <v>80</v>
      </c>
      <c r="F20" s="57">
        <f t="shared" si="0"/>
        <v>63.75</v>
      </c>
      <c r="G20" s="56" t="s">
        <v>91</v>
      </c>
      <c r="H20" s="56">
        <f t="shared" si="1"/>
        <v>63.75</v>
      </c>
      <c r="I20" s="56"/>
    </row>
    <row r="21" spans="1:9" ht="13.8" thickBot="1" x14ac:dyDescent="0.3"/>
    <row r="22" spans="1:9" ht="13.8" thickTop="1" x14ac:dyDescent="0.25">
      <c r="F22" s="58" t="s">
        <v>106</v>
      </c>
      <c r="G22" s="59">
        <v>3</v>
      </c>
      <c r="H22" s="63" t="s">
        <v>107</v>
      </c>
      <c r="I22" s="63"/>
    </row>
    <row r="23" spans="1:9" x14ac:dyDescent="0.25">
      <c r="F23" s="54"/>
      <c r="G23" s="54"/>
      <c r="H23" s="60">
        <v>0</v>
      </c>
      <c r="I23" s="60" t="s">
        <v>108</v>
      </c>
    </row>
    <row r="24" spans="1:9" x14ac:dyDescent="0.25">
      <c r="F24" s="54"/>
      <c r="G24" s="54"/>
      <c r="H24" s="60">
        <v>60</v>
      </c>
      <c r="I24" s="60" t="s">
        <v>109</v>
      </c>
    </row>
    <row r="25" spans="1:9" x14ac:dyDescent="0.25">
      <c r="F25" s="54"/>
      <c r="G25" s="54"/>
      <c r="H25" s="60">
        <v>70</v>
      </c>
      <c r="I25" s="60" t="s">
        <v>110</v>
      </c>
    </row>
    <row r="26" spans="1:9" x14ac:dyDescent="0.25">
      <c r="F26" s="54"/>
      <c r="G26" s="54"/>
      <c r="H26" s="60">
        <v>80</v>
      </c>
      <c r="I26" s="60" t="s">
        <v>111</v>
      </c>
    </row>
    <row r="27" spans="1:9" ht="13.8" thickBot="1" x14ac:dyDescent="0.3">
      <c r="F27" s="61"/>
      <c r="G27" s="61"/>
      <c r="H27" s="62">
        <v>90</v>
      </c>
      <c r="I27" s="62" t="s">
        <v>112</v>
      </c>
    </row>
    <row r="28" spans="1:9" ht="13.8" thickTop="1" x14ac:dyDescent="0.25"/>
  </sheetData>
  <mergeCells count="1">
    <mergeCell ref="H22:I2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F01BD2-75BC-4FF9-B820-E70FE2029679}">
  <dimension ref="A2:C14"/>
  <sheetViews>
    <sheetView tabSelected="1" workbookViewId="0">
      <selection activeCell="H12" sqref="H12"/>
    </sheetView>
  </sheetViews>
  <sheetFormatPr defaultRowHeight="14.4" x14ac:dyDescent="0.3"/>
  <cols>
    <col min="1" max="1" width="12.77734375" customWidth="1"/>
    <col min="2" max="2" width="14.21875" customWidth="1"/>
    <col min="3" max="3" width="106.33203125" customWidth="1"/>
  </cols>
  <sheetData>
    <row r="2" spans="1:3" ht="15.6" x14ac:dyDescent="0.3">
      <c r="A2" s="104" t="s">
        <v>37</v>
      </c>
    </row>
    <row r="3" spans="1:3" ht="15" thickBot="1" x14ac:dyDescent="0.35"/>
    <row r="4" spans="1:3" ht="15" thickBot="1" x14ac:dyDescent="0.35">
      <c r="A4" s="105"/>
    </row>
    <row r="5" spans="1:3" ht="30" customHeight="1" thickBot="1" x14ac:dyDescent="0.35">
      <c r="A5" s="106" t="s">
        <v>113</v>
      </c>
      <c r="B5" s="106" t="s">
        <v>114</v>
      </c>
      <c r="C5" s="106" t="s">
        <v>115</v>
      </c>
    </row>
    <row r="6" spans="1:3" ht="29.4" thickBot="1" x14ac:dyDescent="0.35">
      <c r="A6" s="107">
        <v>1</v>
      </c>
      <c r="B6" s="108">
        <v>5</v>
      </c>
      <c r="C6" s="109" t="s">
        <v>116</v>
      </c>
    </row>
    <row r="7" spans="1:3" ht="43.8" thickBot="1" x14ac:dyDescent="0.35">
      <c r="A7" s="107">
        <v>2</v>
      </c>
      <c r="B7" s="108">
        <v>5</v>
      </c>
      <c r="C7" s="109" t="s">
        <v>117</v>
      </c>
    </row>
    <row r="8" spans="1:3" ht="43.8" thickBot="1" x14ac:dyDescent="0.35">
      <c r="A8" s="107">
        <v>3</v>
      </c>
      <c r="B8" s="108">
        <v>5</v>
      </c>
      <c r="C8" s="109" t="s">
        <v>118</v>
      </c>
    </row>
    <row r="9" spans="1:3" ht="29.4" thickBot="1" x14ac:dyDescent="0.35">
      <c r="A9" s="107">
        <v>4</v>
      </c>
      <c r="B9" s="108">
        <v>5</v>
      </c>
      <c r="C9" s="109" t="s">
        <v>119</v>
      </c>
    </row>
    <row r="10" spans="1:3" ht="43.8" thickBot="1" x14ac:dyDescent="0.35">
      <c r="A10" s="107">
        <v>5</v>
      </c>
      <c r="B10" s="108">
        <v>5</v>
      </c>
      <c r="C10" s="109" t="s">
        <v>120</v>
      </c>
    </row>
    <row r="11" spans="1:3" ht="43.8" thickBot="1" x14ac:dyDescent="0.35">
      <c r="A11" s="107">
        <v>6</v>
      </c>
      <c r="B11" s="108">
        <v>5</v>
      </c>
      <c r="C11" s="109" t="s">
        <v>121</v>
      </c>
    </row>
    <row r="12" spans="1:3" ht="29.4" thickBot="1" x14ac:dyDescent="0.35">
      <c r="A12" s="107">
        <v>7</v>
      </c>
      <c r="B12" s="108">
        <v>5</v>
      </c>
      <c r="C12" s="109" t="s">
        <v>122</v>
      </c>
    </row>
    <row r="13" spans="1:3" ht="29.4" thickBot="1" x14ac:dyDescent="0.35">
      <c r="A13" s="107">
        <v>8</v>
      </c>
      <c r="B13" s="108">
        <v>5</v>
      </c>
      <c r="C13" s="109" t="s">
        <v>123</v>
      </c>
    </row>
    <row r="14" spans="1:3" ht="30" customHeight="1" thickBot="1" x14ac:dyDescent="0.35">
      <c r="A14" s="110" t="s">
        <v>124</v>
      </c>
      <c r="B14" s="111">
        <v>40</v>
      </c>
      <c r="C14" s="112"/>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20"/>
  <sheetViews>
    <sheetView workbookViewId="0">
      <selection activeCell="D4" sqref="D4"/>
    </sheetView>
  </sheetViews>
  <sheetFormatPr defaultRowHeight="14.4" x14ac:dyDescent="0.3"/>
  <cols>
    <col min="1" max="1" width="19.88671875" bestFit="1" customWidth="1"/>
    <col min="2" max="2" width="12.5546875" bestFit="1" customWidth="1"/>
    <col min="3" max="3" width="6.5546875" customWidth="1"/>
    <col min="4" max="4" width="7.109375" customWidth="1"/>
    <col min="5" max="5" width="10.44140625" customWidth="1"/>
    <col min="6" max="7" width="12.6640625" customWidth="1"/>
    <col min="8" max="8" width="6.5546875" customWidth="1"/>
    <col min="9" max="9" width="7" customWidth="1"/>
    <col min="10" max="12" width="11.5546875" customWidth="1"/>
  </cols>
  <sheetData>
    <row r="1" spans="1:12" x14ac:dyDescent="0.3">
      <c r="A1" s="1" t="s">
        <v>0</v>
      </c>
      <c r="B1" s="1"/>
      <c r="D1" s="1" t="s">
        <v>12</v>
      </c>
      <c r="E1" s="1"/>
      <c r="F1" s="1"/>
      <c r="G1" s="1"/>
      <c r="I1" s="1" t="s">
        <v>13</v>
      </c>
      <c r="J1" s="1"/>
      <c r="K1" s="1"/>
      <c r="L1" s="1"/>
    </row>
    <row r="2" spans="1:12" x14ac:dyDescent="0.3">
      <c r="A2" t="s">
        <v>16</v>
      </c>
      <c r="B2" s="2">
        <v>300000</v>
      </c>
      <c r="E2" s="64" t="s">
        <v>14</v>
      </c>
      <c r="F2" s="64"/>
      <c r="G2" s="64"/>
      <c r="J2" s="65" t="s">
        <v>15</v>
      </c>
      <c r="K2" s="65"/>
      <c r="L2" s="65"/>
    </row>
    <row r="3" spans="1:12" x14ac:dyDescent="0.3">
      <c r="A3" t="s">
        <v>1</v>
      </c>
      <c r="B3" s="2">
        <v>20000</v>
      </c>
      <c r="D3" s="9"/>
      <c r="J3" s="7"/>
      <c r="K3" s="7"/>
      <c r="L3" s="7"/>
    </row>
    <row r="4" spans="1:12" x14ac:dyDescent="0.3">
      <c r="A4" t="s">
        <v>2</v>
      </c>
      <c r="B4" s="3">
        <v>4.4999999999999998E-2</v>
      </c>
      <c r="D4" s="8"/>
      <c r="I4" s="7"/>
      <c r="J4" s="2"/>
      <c r="K4" s="2"/>
      <c r="L4" s="2"/>
    </row>
    <row r="5" spans="1:12" x14ac:dyDescent="0.3">
      <c r="A5" t="s">
        <v>3</v>
      </c>
      <c r="B5" s="4">
        <v>20</v>
      </c>
      <c r="D5" s="8"/>
      <c r="I5" s="7"/>
      <c r="J5" s="2"/>
      <c r="K5" s="2"/>
      <c r="L5" s="2"/>
    </row>
    <row r="6" spans="1:12" x14ac:dyDescent="0.3">
      <c r="A6" t="s">
        <v>4</v>
      </c>
      <c r="B6" s="4">
        <v>12</v>
      </c>
      <c r="D6" s="8"/>
      <c r="I6" s="7"/>
      <c r="J6" s="2"/>
      <c r="K6" s="2"/>
      <c r="L6" s="2"/>
    </row>
    <row r="7" spans="1:12" x14ac:dyDescent="0.3">
      <c r="D7" s="8"/>
      <c r="I7" s="7"/>
      <c r="J7" s="2"/>
      <c r="K7" s="2"/>
      <c r="L7" s="2"/>
    </row>
    <row r="8" spans="1:12" x14ac:dyDescent="0.3">
      <c r="A8" s="1" t="s">
        <v>5</v>
      </c>
      <c r="B8" s="1"/>
      <c r="D8" s="8"/>
      <c r="I8" s="7"/>
      <c r="J8" s="2"/>
      <c r="K8" s="2"/>
      <c r="L8" s="2"/>
    </row>
    <row r="9" spans="1:12" x14ac:dyDescent="0.3">
      <c r="A9" t="s">
        <v>6</v>
      </c>
      <c r="B9" s="5">
        <f>B2-B3</f>
        <v>280000</v>
      </c>
      <c r="D9" s="8"/>
      <c r="I9" s="7"/>
      <c r="J9" s="2"/>
      <c r="K9" s="2"/>
      <c r="L9" s="2"/>
    </row>
    <row r="10" spans="1:12" x14ac:dyDescent="0.3">
      <c r="A10" t="s">
        <v>7</v>
      </c>
      <c r="B10" s="6">
        <f>B4/B6</f>
        <v>3.7499999999999999E-3</v>
      </c>
      <c r="D10" s="8"/>
      <c r="I10" s="7"/>
      <c r="J10" s="2"/>
      <c r="K10" s="2"/>
      <c r="L10" s="2"/>
    </row>
    <row r="11" spans="1:12" x14ac:dyDescent="0.3">
      <c r="A11" t="s">
        <v>8</v>
      </c>
      <c r="B11">
        <f>B5*B6</f>
        <v>240</v>
      </c>
      <c r="D11" s="8"/>
      <c r="I11" s="7"/>
      <c r="J11" s="2"/>
      <c r="K11" s="2"/>
      <c r="L11" s="2"/>
    </row>
    <row r="12" spans="1:12" x14ac:dyDescent="0.3">
      <c r="A12" t="s">
        <v>9</v>
      </c>
      <c r="B12" s="2">
        <f>PMT(B10,B11,-B9)</f>
        <v>1771.4182534158949</v>
      </c>
      <c r="D12" s="8"/>
      <c r="I12" s="7"/>
      <c r="J12" s="2"/>
      <c r="K12" s="2"/>
      <c r="L12" s="2"/>
    </row>
    <row r="13" spans="1:12" x14ac:dyDescent="0.3">
      <c r="A13" t="s">
        <v>10</v>
      </c>
      <c r="B13" s="2">
        <f>B11*B12</f>
        <v>425140.3808198148</v>
      </c>
      <c r="I13" s="7"/>
      <c r="J13" s="2"/>
      <c r="K13" s="2"/>
      <c r="L13" s="2"/>
    </row>
    <row r="14" spans="1:12" x14ac:dyDescent="0.3">
      <c r="A14" t="s">
        <v>11</v>
      </c>
      <c r="B14" s="5">
        <f>B13-B9</f>
        <v>145140.3808198148</v>
      </c>
      <c r="I14" s="7"/>
      <c r="J14" s="2"/>
      <c r="K14" s="2"/>
      <c r="L14" s="2"/>
    </row>
    <row r="15" spans="1:12" x14ac:dyDescent="0.3">
      <c r="I15" s="7"/>
      <c r="J15" s="2"/>
      <c r="K15" s="2"/>
      <c r="L15" s="2"/>
    </row>
    <row r="16" spans="1:12" x14ac:dyDescent="0.3">
      <c r="I16" s="7"/>
      <c r="J16" s="2"/>
      <c r="K16" s="2"/>
      <c r="L16" s="2"/>
    </row>
    <row r="17" spans="9:12" x14ac:dyDescent="0.3">
      <c r="I17" s="7"/>
      <c r="J17" s="2"/>
      <c r="K17" s="2"/>
      <c r="L17" s="2"/>
    </row>
    <row r="18" spans="9:12" x14ac:dyDescent="0.3">
      <c r="I18" s="7"/>
      <c r="J18" s="2"/>
      <c r="K18" s="2"/>
      <c r="L18" s="2"/>
    </row>
    <row r="19" spans="9:12" x14ac:dyDescent="0.3">
      <c r="I19" s="7"/>
      <c r="J19" s="2"/>
      <c r="K19" s="2"/>
      <c r="L19" s="2"/>
    </row>
    <row r="20" spans="9:12" x14ac:dyDescent="0.3">
      <c r="I20" s="7"/>
      <c r="J20" s="2"/>
      <c r="K20" s="2"/>
      <c r="L20" s="2"/>
    </row>
  </sheetData>
  <mergeCells count="2">
    <mergeCell ref="E2:G2"/>
    <mergeCell ref="J2:L2"/>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192AB8-A404-42D7-BD6B-F49A7F80DDFC}">
  <sheetPr published="0"/>
  <dimension ref="A1:F44"/>
  <sheetViews>
    <sheetView workbookViewId="0"/>
  </sheetViews>
  <sheetFormatPr defaultColWidth="8.88671875" defaultRowHeight="14.4" x14ac:dyDescent="0.3"/>
  <cols>
    <col min="2" max="2" width="30.6640625" customWidth="1"/>
    <col min="3" max="4" width="18.6640625" customWidth="1"/>
    <col min="5" max="5" width="30.6640625" customWidth="1"/>
    <col min="6" max="6" width="18.6640625" customWidth="1"/>
  </cols>
  <sheetData>
    <row r="1" spans="1:6" x14ac:dyDescent="0.3">
      <c r="A1" s="26"/>
    </row>
    <row r="2" spans="1:6" ht="19.8" x14ac:dyDescent="0.4">
      <c r="B2" s="77" t="s">
        <v>38</v>
      </c>
      <c r="C2" s="77"/>
      <c r="D2" s="77"/>
      <c r="E2" s="77"/>
      <c r="F2" s="77"/>
    </row>
    <row r="3" spans="1:6" x14ac:dyDescent="0.3">
      <c r="B3" s="78" t="s">
        <v>37</v>
      </c>
      <c r="C3" s="78"/>
      <c r="D3" s="78"/>
      <c r="E3" s="78"/>
      <c r="F3" s="78"/>
    </row>
    <row r="4" spans="1:6" ht="15" thickBot="1" x14ac:dyDescent="0.35"/>
    <row r="5" spans="1:6" ht="15" customHeight="1" x14ac:dyDescent="0.3">
      <c r="B5" s="72" t="s">
        <v>36</v>
      </c>
      <c r="C5" s="73"/>
      <c r="E5" s="72" t="s">
        <v>35</v>
      </c>
      <c r="F5" s="73"/>
    </row>
    <row r="6" spans="1:6" x14ac:dyDescent="0.3">
      <c r="B6" s="13"/>
      <c r="C6" s="11"/>
      <c r="E6" s="13"/>
      <c r="F6" s="11"/>
    </row>
    <row r="7" spans="1:6" x14ac:dyDescent="0.3">
      <c r="B7" s="16" t="s">
        <v>22</v>
      </c>
      <c r="C7" s="19">
        <v>-175000</v>
      </c>
      <c r="E7" s="16" t="s">
        <v>9</v>
      </c>
      <c r="F7" s="19">
        <v>-1200</v>
      </c>
    </row>
    <row r="8" spans="1:6" x14ac:dyDescent="0.3">
      <c r="B8" s="16" t="s">
        <v>21</v>
      </c>
      <c r="C8" s="18">
        <v>4.2500000000000003E-2</v>
      </c>
      <c r="E8" s="16" t="s">
        <v>21</v>
      </c>
      <c r="F8" s="18">
        <v>4.2500000000000003E-2</v>
      </c>
    </row>
    <row r="9" spans="1:6" x14ac:dyDescent="0.3">
      <c r="B9" s="16" t="s">
        <v>20</v>
      </c>
      <c r="C9" s="11">
        <v>360</v>
      </c>
      <c r="E9" s="16" t="s">
        <v>20</v>
      </c>
      <c r="F9" s="11">
        <v>360</v>
      </c>
    </row>
    <row r="10" spans="1:6" ht="15" customHeight="1" x14ac:dyDescent="0.3">
      <c r="B10" s="13"/>
      <c r="C10" s="11"/>
      <c r="E10" s="13"/>
      <c r="F10" s="11"/>
    </row>
    <row r="11" spans="1:6" x14ac:dyDescent="0.3">
      <c r="B11" s="16" t="s">
        <v>9</v>
      </c>
      <c r="C11" s="23"/>
      <c r="E11" s="16" t="s">
        <v>22</v>
      </c>
      <c r="F11" s="23"/>
    </row>
    <row r="12" spans="1:6" x14ac:dyDescent="0.3">
      <c r="B12" s="13"/>
      <c r="C12" s="11"/>
      <c r="E12" s="13"/>
      <c r="F12" s="11"/>
    </row>
    <row r="13" spans="1:6" ht="15" customHeight="1" x14ac:dyDescent="0.3">
      <c r="B13" s="66" t="s">
        <v>26</v>
      </c>
      <c r="C13" s="68"/>
      <c r="E13" s="66" t="s">
        <v>26</v>
      </c>
      <c r="F13" s="68"/>
    </row>
    <row r="14" spans="1:6" ht="15" thickBot="1" x14ac:dyDescent="0.35">
      <c r="B14" s="69"/>
      <c r="C14" s="71"/>
      <c r="E14" s="69"/>
      <c r="F14" s="71"/>
    </row>
    <row r="15" spans="1:6" x14ac:dyDescent="0.3">
      <c r="B15" s="25"/>
      <c r="C15" s="25"/>
    </row>
    <row r="16" spans="1:6" ht="15" thickBot="1" x14ac:dyDescent="0.35"/>
    <row r="17" spans="2:6" ht="15" customHeight="1" x14ac:dyDescent="0.3">
      <c r="B17" s="72" t="s">
        <v>34</v>
      </c>
      <c r="C17" s="73"/>
      <c r="E17" s="72" t="s">
        <v>33</v>
      </c>
      <c r="F17" s="73"/>
    </row>
    <row r="18" spans="2:6" x14ac:dyDescent="0.3">
      <c r="B18" s="13"/>
      <c r="C18" s="11"/>
      <c r="E18" s="13"/>
      <c r="F18" s="11"/>
    </row>
    <row r="19" spans="2:6" x14ac:dyDescent="0.3">
      <c r="B19" s="16" t="s">
        <v>22</v>
      </c>
      <c r="C19" s="19">
        <v>-212000</v>
      </c>
      <c r="E19" s="16" t="s">
        <v>32</v>
      </c>
      <c r="F19" s="19">
        <v>-75</v>
      </c>
    </row>
    <row r="20" spans="2:6" x14ac:dyDescent="0.3">
      <c r="B20" s="16" t="s">
        <v>9</v>
      </c>
      <c r="C20" s="14">
        <v>950</v>
      </c>
      <c r="E20" s="16" t="s">
        <v>21</v>
      </c>
      <c r="F20" s="18">
        <v>2.75E-2</v>
      </c>
    </row>
    <row r="21" spans="2:6" x14ac:dyDescent="0.3">
      <c r="B21" s="16" t="s">
        <v>20</v>
      </c>
      <c r="C21" s="11">
        <v>360</v>
      </c>
      <c r="E21" s="16" t="s">
        <v>31</v>
      </c>
      <c r="F21" s="11">
        <v>36</v>
      </c>
    </row>
    <row r="22" spans="2:6" x14ac:dyDescent="0.3">
      <c r="B22" s="13"/>
      <c r="C22" s="11"/>
      <c r="E22" s="13"/>
      <c r="F22" s="11"/>
    </row>
    <row r="23" spans="2:6" x14ac:dyDescent="0.3">
      <c r="B23" s="16" t="s">
        <v>30</v>
      </c>
      <c r="C23" s="24"/>
      <c r="E23" s="16" t="s">
        <v>29</v>
      </c>
      <c r="F23" s="23"/>
    </row>
    <row r="24" spans="2:6" x14ac:dyDescent="0.3">
      <c r="B24" s="16" t="s">
        <v>28</v>
      </c>
      <c r="C24" s="22"/>
      <c r="E24" s="16"/>
      <c r="F24" s="11"/>
    </row>
    <row r="25" spans="2:6" ht="15" customHeight="1" x14ac:dyDescent="0.3">
      <c r="B25" s="13"/>
      <c r="C25" s="11"/>
      <c r="E25" s="13"/>
      <c r="F25" s="11"/>
    </row>
    <row r="26" spans="2:6" ht="15" customHeight="1" x14ac:dyDescent="0.3">
      <c r="B26" s="66" t="s">
        <v>27</v>
      </c>
      <c r="C26" s="68"/>
      <c r="E26" s="66" t="s">
        <v>26</v>
      </c>
      <c r="F26" s="68"/>
    </row>
    <row r="27" spans="2:6" ht="15" thickBot="1" x14ac:dyDescent="0.35">
      <c r="B27" s="69"/>
      <c r="C27" s="71"/>
      <c r="E27" s="69"/>
      <c r="F27" s="71"/>
    </row>
    <row r="29" spans="2:6" ht="15" thickBot="1" x14ac:dyDescent="0.35"/>
    <row r="30" spans="2:6" ht="15" customHeight="1" x14ac:dyDescent="0.3">
      <c r="B30" s="72" t="s">
        <v>25</v>
      </c>
      <c r="C30" s="74"/>
      <c r="D30" s="73"/>
    </row>
    <row r="31" spans="2:6" x14ac:dyDescent="0.3">
      <c r="B31" s="13"/>
      <c r="D31" s="11"/>
    </row>
    <row r="32" spans="2:6" x14ac:dyDescent="0.3">
      <c r="B32" s="13"/>
      <c r="C32" s="10" t="s">
        <v>24</v>
      </c>
      <c r="D32" s="21" t="s">
        <v>23</v>
      </c>
    </row>
    <row r="33" spans="2:4" ht="15" customHeight="1" x14ac:dyDescent="0.3">
      <c r="B33" s="16" t="s">
        <v>22</v>
      </c>
      <c r="C33" s="20">
        <v>-310000</v>
      </c>
      <c r="D33" s="19">
        <v>-310000</v>
      </c>
    </row>
    <row r="34" spans="2:4" x14ac:dyDescent="0.3">
      <c r="B34" s="16" t="s">
        <v>21</v>
      </c>
      <c r="C34" s="3">
        <v>4.4999999999999998E-2</v>
      </c>
      <c r="D34" s="18">
        <v>4.4999999999999998E-2</v>
      </c>
    </row>
    <row r="35" spans="2:4" x14ac:dyDescent="0.3">
      <c r="B35" s="16" t="s">
        <v>20</v>
      </c>
      <c r="C35">
        <v>180</v>
      </c>
      <c r="D35" s="11">
        <v>360</v>
      </c>
    </row>
    <row r="36" spans="2:4" x14ac:dyDescent="0.3">
      <c r="B36" s="13"/>
      <c r="D36" s="11"/>
    </row>
    <row r="37" spans="2:4" x14ac:dyDescent="0.3">
      <c r="B37" s="16" t="s">
        <v>9</v>
      </c>
      <c r="C37" s="17"/>
      <c r="D37" s="12"/>
    </row>
    <row r="38" spans="2:4" x14ac:dyDescent="0.3">
      <c r="B38" s="13"/>
      <c r="D38" s="11"/>
    </row>
    <row r="39" spans="2:4" x14ac:dyDescent="0.3">
      <c r="B39" s="16" t="s">
        <v>19</v>
      </c>
      <c r="C39" s="15">
        <f>C37*C35</f>
        <v>0</v>
      </c>
      <c r="D39" s="14">
        <f>D37*D35</f>
        <v>0</v>
      </c>
    </row>
    <row r="40" spans="2:4" x14ac:dyDescent="0.3">
      <c r="B40" s="13"/>
      <c r="D40" s="11"/>
    </row>
    <row r="41" spans="2:4" x14ac:dyDescent="0.3">
      <c r="B41" s="75" t="s">
        <v>18</v>
      </c>
      <c r="C41" s="76"/>
      <c r="D41" s="12"/>
    </row>
    <row r="42" spans="2:4" x14ac:dyDescent="0.3">
      <c r="B42" s="75"/>
      <c r="C42" s="76"/>
      <c r="D42" s="11"/>
    </row>
    <row r="43" spans="2:4" ht="15" customHeight="1" x14ac:dyDescent="0.3">
      <c r="B43" s="66" t="s">
        <v>17</v>
      </c>
      <c r="C43" s="67"/>
      <c r="D43" s="68"/>
    </row>
    <row r="44" spans="2:4" ht="15" thickBot="1" x14ac:dyDescent="0.35">
      <c r="B44" s="69"/>
      <c r="C44" s="70"/>
      <c r="D44" s="71"/>
    </row>
  </sheetData>
  <mergeCells count="13">
    <mergeCell ref="B2:F2"/>
    <mergeCell ref="B3:F3"/>
    <mergeCell ref="B5:C5"/>
    <mergeCell ref="E5:F5"/>
    <mergeCell ref="B13:C14"/>
    <mergeCell ref="E13:F14"/>
    <mergeCell ref="B43:D44"/>
    <mergeCell ref="B17:C17"/>
    <mergeCell ref="E17:F17"/>
    <mergeCell ref="B26:C27"/>
    <mergeCell ref="E26:F27"/>
    <mergeCell ref="B30:D30"/>
    <mergeCell ref="B41:C4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475E44-B550-4DA8-A970-3E22952ED29B}">
  <sheetPr published="0"/>
  <dimension ref="D6:F21"/>
  <sheetViews>
    <sheetView workbookViewId="0">
      <selection activeCell="I6" sqref="I6"/>
    </sheetView>
  </sheetViews>
  <sheetFormatPr defaultRowHeight="14.4" x14ac:dyDescent="0.3"/>
  <cols>
    <col min="4" max="4" width="30" customWidth="1"/>
    <col min="5" max="5" width="27.6640625" customWidth="1"/>
    <col min="6" max="6" width="12" customWidth="1"/>
  </cols>
  <sheetData>
    <row r="6" spans="4:6" ht="15" thickBot="1" x14ac:dyDescent="0.35"/>
    <row r="7" spans="4:6" x14ac:dyDescent="0.3">
      <c r="D7" s="79" t="s">
        <v>39</v>
      </c>
      <c r="E7" s="80"/>
      <c r="F7" s="81"/>
    </row>
    <row r="8" spans="4:6" x14ac:dyDescent="0.3">
      <c r="D8" s="13" t="s">
        <v>40</v>
      </c>
      <c r="E8" s="27">
        <v>27016</v>
      </c>
      <c r="F8" s="11"/>
    </row>
    <row r="9" spans="4:6" x14ac:dyDescent="0.3">
      <c r="D9" s="13"/>
      <c r="F9" s="11"/>
    </row>
    <row r="10" spans="4:6" x14ac:dyDescent="0.3">
      <c r="D10" s="13" t="s">
        <v>41</v>
      </c>
      <c r="E10" s="28"/>
      <c r="F10" s="11"/>
    </row>
    <row r="11" spans="4:6" x14ac:dyDescent="0.3">
      <c r="D11" s="13"/>
      <c r="F11" s="11"/>
    </row>
    <row r="12" spans="4:6" x14ac:dyDescent="0.3">
      <c r="D12" s="13" t="s">
        <v>42</v>
      </c>
      <c r="E12" s="29"/>
      <c r="F12" s="11"/>
    </row>
    <row r="13" spans="4:6" x14ac:dyDescent="0.3">
      <c r="D13" s="13"/>
      <c r="F13" s="11"/>
    </row>
    <row r="14" spans="4:6" x14ac:dyDescent="0.3">
      <c r="D14" s="13" t="s">
        <v>43</v>
      </c>
      <c r="E14" s="29"/>
      <c r="F14" s="11"/>
    </row>
    <row r="15" spans="4:6" x14ac:dyDescent="0.3">
      <c r="D15" s="13"/>
      <c r="F15" s="11"/>
    </row>
    <row r="16" spans="4:6" x14ac:dyDescent="0.3">
      <c r="D16" s="13" t="s">
        <v>44</v>
      </c>
      <c r="E16" s="29"/>
      <c r="F16" s="11"/>
    </row>
    <row r="17" spans="4:6" x14ac:dyDescent="0.3">
      <c r="D17" s="13"/>
      <c r="F17" s="11"/>
    </row>
    <row r="18" spans="4:6" x14ac:dyDescent="0.3">
      <c r="D18" s="13" t="s">
        <v>45</v>
      </c>
      <c r="E18" s="30"/>
      <c r="F18" s="11" t="s">
        <v>46</v>
      </c>
    </row>
    <row r="19" spans="4:6" x14ac:dyDescent="0.3">
      <c r="D19" s="13"/>
      <c r="E19" s="30"/>
      <c r="F19" s="11" t="s">
        <v>47</v>
      </c>
    </row>
    <row r="20" spans="4:6" x14ac:dyDescent="0.3">
      <c r="D20" s="13"/>
      <c r="E20" s="30"/>
      <c r="F20" s="11" t="s">
        <v>48</v>
      </c>
    </row>
    <row r="21" spans="4:6" ht="15" thickBot="1" x14ac:dyDescent="0.35">
      <c r="D21" s="31"/>
      <c r="E21" s="32"/>
      <c r="F21" s="33" t="s">
        <v>49</v>
      </c>
    </row>
  </sheetData>
  <mergeCells count="1">
    <mergeCell ref="D7:F7"/>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D416AB-5E38-4E91-9B1C-7C79CE0287CD}">
  <sheetPr published="0"/>
  <dimension ref="B1:K72"/>
  <sheetViews>
    <sheetView workbookViewId="0">
      <selection activeCell="Q12" sqref="Q12"/>
    </sheetView>
  </sheetViews>
  <sheetFormatPr defaultRowHeight="14.4" x14ac:dyDescent="0.3"/>
  <cols>
    <col min="2" max="2" width="18.6640625" customWidth="1"/>
    <col min="3" max="3" width="17.44140625" customWidth="1"/>
    <col min="9" max="9" width="11.5546875" customWidth="1"/>
    <col min="10" max="10" width="11.44140625" customWidth="1"/>
    <col min="11" max="11" width="14.6640625" customWidth="1"/>
  </cols>
  <sheetData>
    <row r="1" spans="2:11" ht="15" thickBot="1" x14ac:dyDescent="0.35"/>
    <row r="2" spans="2:11" x14ac:dyDescent="0.3">
      <c r="B2" s="82" t="s">
        <v>50</v>
      </c>
      <c r="C2" s="83"/>
      <c r="D2" s="83"/>
      <c r="E2" s="83"/>
      <c r="F2" s="83"/>
      <c r="G2" s="83"/>
      <c r="H2" s="83"/>
      <c r="I2" s="83"/>
      <c r="J2" s="83"/>
      <c r="K2" s="84"/>
    </row>
    <row r="3" spans="2:11" x14ac:dyDescent="0.3">
      <c r="B3" s="85"/>
      <c r="C3" s="86"/>
      <c r="D3" s="86"/>
      <c r="E3" s="86"/>
      <c r="F3" s="86"/>
      <c r="G3" s="86"/>
      <c r="H3" s="86"/>
      <c r="I3" s="86"/>
      <c r="J3" s="86"/>
      <c r="K3" s="87"/>
    </row>
    <row r="4" spans="2:11" x14ac:dyDescent="0.3">
      <c r="B4" s="85"/>
      <c r="C4" s="86"/>
      <c r="D4" s="86"/>
      <c r="E4" s="86"/>
      <c r="F4" s="86"/>
      <c r="G4" s="86"/>
      <c r="H4" s="86"/>
      <c r="I4" s="86"/>
      <c r="J4" s="86"/>
      <c r="K4" s="87"/>
    </row>
    <row r="5" spans="2:11" ht="15" thickBot="1" x14ac:dyDescent="0.35">
      <c r="B5" s="88"/>
      <c r="C5" s="89"/>
      <c r="D5" s="89"/>
      <c r="E5" s="89"/>
      <c r="F5" s="89"/>
      <c r="G5" s="89"/>
      <c r="H5" s="89"/>
      <c r="I5" s="89"/>
      <c r="J5" s="89"/>
      <c r="K5" s="90"/>
    </row>
    <row r="6" spans="2:11" x14ac:dyDescent="0.3">
      <c r="B6" s="34"/>
      <c r="C6" s="34"/>
      <c r="D6" s="34"/>
      <c r="E6" s="34"/>
      <c r="F6" s="34"/>
      <c r="G6" s="34"/>
      <c r="H6" s="34"/>
      <c r="I6" s="34"/>
      <c r="J6" s="34"/>
      <c r="K6" s="34"/>
    </row>
    <row r="7" spans="2:11" x14ac:dyDescent="0.3">
      <c r="B7" s="35" t="s">
        <v>51</v>
      </c>
      <c r="C7" s="91" t="s">
        <v>52</v>
      </c>
      <c r="D7" s="91"/>
      <c r="E7" s="91"/>
      <c r="F7" s="91"/>
      <c r="G7" s="91"/>
      <c r="H7" s="36"/>
    </row>
    <row r="8" spans="2:11" x14ac:dyDescent="0.3">
      <c r="B8" s="35" t="s">
        <v>53</v>
      </c>
      <c r="C8" s="37"/>
    </row>
    <row r="9" spans="2:11" x14ac:dyDescent="0.3">
      <c r="B9" s="35" t="s">
        <v>54</v>
      </c>
      <c r="C9" s="37"/>
      <c r="E9" s="92" t="s">
        <v>55</v>
      </c>
      <c r="F9" s="93"/>
      <c r="G9" s="93"/>
      <c r="H9" s="93"/>
      <c r="I9" s="94"/>
    </row>
    <row r="10" spans="2:11" x14ac:dyDescent="0.3">
      <c r="B10" s="35" t="s">
        <v>56</v>
      </c>
      <c r="C10" s="37"/>
      <c r="E10" s="95"/>
      <c r="F10" s="96"/>
      <c r="G10" s="96"/>
      <c r="H10" s="96"/>
      <c r="I10" s="97"/>
    </row>
    <row r="11" spans="2:11" x14ac:dyDescent="0.3">
      <c r="B11" s="35" t="s">
        <v>57</v>
      </c>
      <c r="C11" s="37"/>
      <c r="E11" s="98"/>
      <c r="F11" s="99"/>
      <c r="G11" s="99"/>
      <c r="H11" s="99"/>
      <c r="I11" s="100"/>
    </row>
    <row r="12" spans="2:11" x14ac:dyDescent="0.3">
      <c r="B12" s="35" t="s">
        <v>58</v>
      </c>
      <c r="C12" s="37"/>
    </row>
    <row r="13" spans="2:11" x14ac:dyDescent="0.3">
      <c r="B13" s="35" t="s">
        <v>59</v>
      </c>
      <c r="C13" s="37"/>
    </row>
    <row r="14" spans="2:11" ht="15" thickBot="1" x14ac:dyDescent="0.35"/>
    <row r="15" spans="2:11" ht="15" thickBot="1" x14ac:dyDescent="0.35">
      <c r="B15" s="35"/>
      <c r="G15" s="101" t="s">
        <v>60</v>
      </c>
      <c r="H15" s="102"/>
      <c r="I15" s="103"/>
    </row>
    <row r="16" spans="2:11" x14ac:dyDescent="0.3">
      <c r="B16" s="38" t="s">
        <v>61</v>
      </c>
      <c r="C16" s="39" t="s">
        <v>62</v>
      </c>
      <c r="D16" s="39" t="s">
        <v>63</v>
      </c>
      <c r="E16" s="39" t="s">
        <v>64</v>
      </c>
      <c r="F16" s="39" t="s">
        <v>65</v>
      </c>
      <c r="G16" s="40" t="s">
        <v>63</v>
      </c>
      <c r="H16" s="40" t="s">
        <v>64</v>
      </c>
      <c r="I16" s="40" t="s">
        <v>65</v>
      </c>
      <c r="J16" s="39" t="s">
        <v>66</v>
      </c>
      <c r="K16" s="41" t="s">
        <v>67</v>
      </c>
    </row>
    <row r="17" spans="2:11" x14ac:dyDescent="0.3">
      <c r="B17" s="42">
        <v>18</v>
      </c>
      <c r="C17" s="43">
        <v>3.6830000000000002E-2</v>
      </c>
      <c r="D17" s="44"/>
      <c r="E17" s="44"/>
      <c r="F17" s="44"/>
      <c r="G17" s="43" t="s">
        <v>68</v>
      </c>
      <c r="H17" s="43">
        <v>53</v>
      </c>
      <c r="I17" s="43" t="s">
        <v>69</v>
      </c>
      <c r="J17" s="44"/>
      <c r="K17" s="45"/>
    </row>
    <row r="18" spans="2:11" x14ac:dyDescent="0.3">
      <c r="B18" s="46">
        <v>43</v>
      </c>
      <c r="C18" s="47">
        <v>7.7350000000000002E-2</v>
      </c>
      <c r="D18" s="48"/>
      <c r="E18" s="48"/>
      <c r="F18" s="48"/>
      <c r="G18" s="47" t="s">
        <v>70</v>
      </c>
      <c r="H18" s="47">
        <v>51</v>
      </c>
      <c r="I18" s="47">
        <v>23</v>
      </c>
      <c r="J18" s="48"/>
      <c r="K18" s="49"/>
    </row>
    <row r="19" spans="2:11" x14ac:dyDescent="0.3">
      <c r="B19" s="46">
        <v>47</v>
      </c>
      <c r="C19" s="47">
        <v>7.8509999999999996E-2</v>
      </c>
      <c r="D19" s="48"/>
      <c r="E19" s="48"/>
      <c r="F19" s="48"/>
      <c r="G19" s="47" t="s">
        <v>70</v>
      </c>
      <c r="H19" s="47">
        <v>53</v>
      </c>
      <c r="I19" s="47" t="s">
        <v>71</v>
      </c>
      <c r="J19" s="48"/>
      <c r="K19" s="49"/>
    </row>
    <row r="20" spans="2:11" x14ac:dyDescent="0.3">
      <c r="B20" s="46">
        <v>33</v>
      </c>
      <c r="C20" s="47">
        <v>0.11561</v>
      </c>
      <c r="D20" s="48"/>
      <c r="E20" s="48"/>
      <c r="F20" s="48"/>
      <c r="G20" s="47" t="s">
        <v>69</v>
      </c>
      <c r="H20" s="47">
        <v>46</v>
      </c>
      <c r="I20" s="47">
        <v>29</v>
      </c>
      <c r="J20" s="48"/>
      <c r="K20" s="49"/>
    </row>
    <row r="21" spans="2:11" x14ac:dyDescent="0.3">
      <c r="B21" s="46">
        <v>9</v>
      </c>
      <c r="C21" s="47">
        <v>0.12751000000000001</v>
      </c>
      <c r="D21" s="48"/>
      <c r="E21" s="48"/>
      <c r="F21" s="48"/>
      <c r="G21" s="47" t="s">
        <v>71</v>
      </c>
      <c r="H21" s="47" t="s">
        <v>71</v>
      </c>
      <c r="I21" s="47">
        <v>37</v>
      </c>
      <c r="J21" s="48"/>
      <c r="K21" s="49"/>
    </row>
    <row r="22" spans="2:11" x14ac:dyDescent="0.3">
      <c r="B22" s="46">
        <v>40</v>
      </c>
      <c r="C22" s="47">
        <v>0.13392999999999999</v>
      </c>
      <c r="D22" s="48"/>
      <c r="E22" s="48"/>
      <c r="F22" s="48"/>
      <c r="G22" s="47" t="s">
        <v>71</v>
      </c>
      <c r="H22" s="47">
        <v>12</v>
      </c>
      <c r="I22" s="47">
        <v>52</v>
      </c>
      <c r="J22" s="48"/>
      <c r="K22" s="49"/>
    </row>
    <row r="23" spans="2:11" x14ac:dyDescent="0.3">
      <c r="B23" s="46">
        <v>31</v>
      </c>
      <c r="C23" s="47">
        <v>0.15009</v>
      </c>
      <c r="D23" s="48"/>
      <c r="E23" s="48"/>
      <c r="F23" s="48"/>
      <c r="G23" s="47" t="s">
        <v>71</v>
      </c>
      <c r="H23" s="47">
        <v>36</v>
      </c>
      <c r="I23" s="47" t="s">
        <v>72</v>
      </c>
      <c r="J23" s="48"/>
      <c r="K23" s="49"/>
    </row>
    <row r="24" spans="2:11" x14ac:dyDescent="0.3">
      <c r="B24" s="46">
        <v>35</v>
      </c>
      <c r="C24" s="47">
        <v>0.15765000000000001</v>
      </c>
      <c r="D24" s="48"/>
      <c r="E24" s="48"/>
      <c r="F24" s="48"/>
      <c r="G24" s="47" t="s">
        <v>71</v>
      </c>
      <c r="H24" s="47">
        <v>47</v>
      </c>
      <c r="I24" s="47" t="s">
        <v>70</v>
      </c>
      <c r="J24" s="48"/>
      <c r="K24" s="49"/>
    </row>
    <row r="25" spans="2:11" x14ac:dyDescent="0.3">
      <c r="B25" s="46">
        <v>34</v>
      </c>
      <c r="C25" s="47">
        <v>0.15890000000000001</v>
      </c>
      <c r="D25" s="48"/>
      <c r="E25" s="48"/>
      <c r="F25" s="48"/>
      <c r="G25" s="47" t="s">
        <v>71</v>
      </c>
      <c r="H25" s="47">
        <v>48</v>
      </c>
      <c r="I25" s="47">
        <v>49</v>
      </c>
      <c r="J25" s="48"/>
      <c r="K25" s="49"/>
    </row>
    <row r="26" spans="2:11" x14ac:dyDescent="0.3">
      <c r="B26" s="46">
        <v>7</v>
      </c>
      <c r="C26" s="47">
        <v>0.16495000000000001</v>
      </c>
      <c r="D26" s="48"/>
      <c r="E26" s="48"/>
      <c r="F26" s="48"/>
      <c r="G26" s="47" t="s">
        <v>71</v>
      </c>
      <c r="H26" s="47">
        <v>57</v>
      </c>
      <c r="I26" s="47">
        <v>32</v>
      </c>
      <c r="J26" s="48"/>
      <c r="K26" s="49"/>
    </row>
    <row r="27" spans="2:11" x14ac:dyDescent="0.3">
      <c r="B27" s="46">
        <v>14</v>
      </c>
      <c r="C27" s="47">
        <v>0.17773</v>
      </c>
      <c r="D27" s="48"/>
      <c r="E27" s="48"/>
      <c r="F27" s="48"/>
      <c r="G27" s="47" t="s">
        <v>73</v>
      </c>
      <c r="H27" s="47">
        <v>15</v>
      </c>
      <c r="I27" s="47">
        <v>56</v>
      </c>
      <c r="J27" s="48"/>
      <c r="K27" s="49"/>
    </row>
    <row r="28" spans="2:11" x14ac:dyDescent="0.3">
      <c r="B28" s="46">
        <v>32</v>
      </c>
      <c r="C28" s="47">
        <v>0.19499</v>
      </c>
      <c r="D28" s="48"/>
      <c r="E28" s="48"/>
      <c r="F28" s="48"/>
      <c r="G28" s="47" t="s">
        <v>73</v>
      </c>
      <c r="H28" s="47">
        <v>40</v>
      </c>
      <c r="I28" s="47">
        <v>47</v>
      </c>
      <c r="J28" s="48"/>
      <c r="K28" s="49"/>
    </row>
    <row r="29" spans="2:11" x14ac:dyDescent="0.3">
      <c r="B29" s="46">
        <v>26</v>
      </c>
      <c r="C29" s="47">
        <v>0.20724000000000001</v>
      </c>
      <c r="D29" s="48"/>
      <c r="E29" s="48"/>
      <c r="F29" s="48"/>
      <c r="G29" s="47" t="s">
        <v>73</v>
      </c>
      <c r="H29" s="47">
        <v>58</v>
      </c>
      <c r="I29" s="47">
        <v>26</v>
      </c>
      <c r="J29" s="48"/>
      <c r="K29" s="49"/>
    </row>
    <row r="30" spans="2:11" x14ac:dyDescent="0.3">
      <c r="B30" s="46">
        <v>31</v>
      </c>
      <c r="C30" s="47">
        <v>0.22585</v>
      </c>
      <c r="D30" s="48"/>
      <c r="E30" s="48"/>
      <c r="F30" s="48"/>
      <c r="G30" s="47" t="s">
        <v>74</v>
      </c>
      <c r="H30" s="47">
        <v>25</v>
      </c>
      <c r="I30" s="47">
        <v>13</v>
      </c>
      <c r="J30" s="48"/>
      <c r="K30" s="49"/>
    </row>
    <row r="31" spans="2:11" x14ac:dyDescent="0.3">
      <c r="B31" s="46">
        <v>2</v>
      </c>
      <c r="C31" s="47">
        <v>0.23963000000000001</v>
      </c>
      <c r="D31" s="48"/>
      <c r="E31" s="48"/>
      <c r="F31" s="48"/>
      <c r="G31" s="47" t="s">
        <v>74</v>
      </c>
      <c r="H31" s="47">
        <v>45</v>
      </c>
      <c r="I31" s="47" t="s">
        <v>73</v>
      </c>
      <c r="J31" s="48"/>
      <c r="K31" s="49"/>
    </row>
    <row r="32" spans="2:11" x14ac:dyDescent="0.3">
      <c r="B32" s="46">
        <v>49</v>
      </c>
      <c r="C32" s="47">
        <v>0.26751999999999998</v>
      </c>
      <c r="D32" s="48"/>
      <c r="E32" s="48"/>
      <c r="F32" s="48"/>
      <c r="G32" s="47" t="s">
        <v>75</v>
      </c>
      <c r="H32" s="47">
        <v>25</v>
      </c>
      <c r="I32" s="47">
        <v>14</v>
      </c>
      <c r="J32" s="48"/>
      <c r="K32" s="49"/>
    </row>
    <row r="33" spans="2:11" x14ac:dyDescent="0.3">
      <c r="B33" s="46">
        <v>1</v>
      </c>
      <c r="C33" s="47">
        <v>0.27961000000000003</v>
      </c>
      <c r="D33" s="48"/>
      <c r="E33" s="48"/>
      <c r="F33" s="48"/>
      <c r="G33" s="47" t="s">
        <v>75</v>
      </c>
      <c r="H33" s="47">
        <v>42</v>
      </c>
      <c r="I33" s="47">
        <v>38</v>
      </c>
      <c r="J33" s="48"/>
      <c r="K33" s="49"/>
    </row>
    <row r="34" spans="2:11" x14ac:dyDescent="0.3">
      <c r="B34" s="46">
        <v>23</v>
      </c>
      <c r="C34" s="47">
        <v>0.29132000000000002</v>
      </c>
      <c r="D34" s="48"/>
      <c r="E34" s="48"/>
      <c r="F34" s="48"/>
      <c r="G34" s="47" t="s">
        <v>75</v>
      </c>
      <c r="H34" s="47">
        <v>59</v>
      </c>
      <c r="I34" s="47">
        <v>30</v>
      </c>
      <c r="J34" s="48"/>
      <c r="K34" s="49"/>
    </row>
    <row r="35" spans="2:11" x14ac:dyDescent="0.3">
      <c r="B35" s="46">
        <v>3</v>
      </c>
      <c r="C35" s="47">
        <v>0.34089000000000003</v>
      </c>
      <c r="D35" s="48"/>
      <c r="E35" s="48"/>
      <c r="F35" s="48"/>
      <c r="G35" s="47" t="s">
        <v>72</v>
      </c>
      <c r="H35" s="47">
        <v>10</v>
      </c>
      <c r="I35" s="47">
        <v>53</v>
      </c>
      <c r="J35" s="48"/>
      <c r="K35" s="49"/>
    </row>
    <row r="36" spans="2:11" x14ac:dyDescent="0.3">
      <c r="B36" s="46">
        <v>5</v>
      </c>
      <c r="C36" s="47">
        <v>0.34755999999999998</v>
      </c>
      <c r="D36" s="48"/>
      <c r="E36" s="48"/>
      <c r="F36" s="48"/>
      <c r="G36" s="47" t="s">
        <v>72</v>
      </c>
      <c r="H36" s="47">
        <v>20</v>
      </c>
      <c r="I36" s="47">
        <v>29</v>
      </c>
      <c r="J36" s="48"/>
      <c r="K36" s="49"/>
    </row>
    <row r="37" spans="2:11" x14ac:dyDescent="0.3">
      <c r="B37" s="46">
        <v>43</v>
      </c>
      <c r="C37" s="47">
        <v>0.36120999999999998</v>
      </c>
      <c r="D37" s="48"/>
      <c r="E37" s="48"/>
      <c r="F37" s="48"/>
      <c r="G37" s="47" t="s">
        <v>72</v>
      </c>
      <c r="H37" s="47">
        <v>40</v>
      </c>
      <c r="I37" s="47" t="s">
        <v>76</v>
      </c>
      <c r="J37" s="48"/>
      <c r="K37" s="49"/>
    </row>
    <row r="38" spans="2:11" x14ac:dyDescent="0.3">
      <c r="B38" s="46">
        <v>49</v>
      </c>
      <c r="C38" s="47">
        <v>0.47293000000000002</v>
      </c>
      <c r="D38" s="48"/>
      <c r="E38" s="48"/>
      <c r="F38" s="48"/>
      <c r="G38" s="47">
        <v>11</v>
      </c>
      <c r="H38" s="47">
        <v>21</v>
      </c>
      <c r="I38" s="47" t="s">
        <v>70</v>
      </c>
      <c r="J38" s="48"/>
      <c r="K38" s="49"/>
    </row>
    <row r="39" spans="2:11" x14ac:dyDescent="0.3">
      <c r="B39" s="46">
        <v>34</v>
      </c>
      <c r="C39" s="47">
        <v>0.47747000000000001</v>
      </c>
      <c r="D39" s="48"/>
      <c r="E39" s="48"/>
      <c r="F39" s="48"/>
      <c r="G39" s="47">
        <v>11</v>
      </c>
      <c r="H39" s="47">
        <v>27</v>
      </c>
      <c r="I39" s="47">
        <v>33</v>
      </c>
      <c r="J39" s="48"/>
      <c r="K39" s="49"/>
    </row>
    <row r="40" spans="2:11" x14ac:dyDescent="0.3">
      <c r="B40" s="46">
        <v>43</v>
      </c>
      <c r="C40" s="47">
        <v>0.50246000000000002</v>
      </c>
      <c r="D40" s="48"/>
      <c r="E40" s="48"/>
      <c r="F40" s="48"/>
      <c r="G40" s="47">
        <v>12</v>
      </c>
      <c r="H40" s="47" t="s">
        <v>71</v>
      </c>
      <c r="I40" s="47">
        <v>33</v>
      </c>
      <c r="J40" s="48"/>
      <c r="K40" s="49"/>
    </row>
    <row r="41" spans="2:11" x14ac:dyDescent="0.3">
      <c r="B41" s="46">
        <v>20</v>
      </c>
      <c r="C41" s="47">
        <v>0.50331000000000004</v>
      </c>
      <c r="D41" s="48"/>
      <c r="E41" s="48"/>
      <c r="F41" s="48"/>
      <c r="G41" s="47">
        <v>12</v>
      </c>
      <c r="H41" s="47" t="s">
        <v>73</v>
      </c>
      <c r="I41" s="47">
        <v>46</v>
      </c>
      <c r="J41" s="48"/>
      <c r="K41" s="49"/>
    </row>
    <row r="42" spans="2:11" x14ac:dyDescent="0.3">
      <c r="B42" s="46">
        <v>12</v>
      </c>
      <c r="C42" s="47">
        <v>0.51942999999999995</v>
      </c>
      <c r="D42" s="48"/>
      <c r="E42" s="48"/>
      <c r="F42" s="48"/>
      <c r="G42" s="47">
        <v>12</v>
      </c>
      <c r="H42" s="47">
        <v>27</v>
      </c>
      <c r="I42" s="47">
        <v>59</v>
      </c>
      <c r="J42" s="48"/>
      <c r="K42" s="49"/>
    </row>
    <row r="43" spans="2:11" x14ac:dyDescent="0.3">
      <c r="B43" s="46">
        <v>26</v>
      </c>
      <c r="C43" s="47">
        <v>0.53676000000000001</v>
      </c>
      <c r="D43" s="48"/>
      <c r="E43" s="48"/>
      <c r="F43" s="48"/>
      <c r="G43" s="47">
        <v>12</v>
      </c>
      <c r="H43" s="47">
        <v>52</v>
      </c>
      <c r="I43" s="47">
        <v>56</v>
      </c>
      <c r="J43" s="48"/>
      <c r="K43" s="49"/>
    </row>
    <row r="44" spans="2:11" x14ac:dyDescent="0.3">
      <c r="B44" s="46">
        <v>10</v>
      </c>
      <c r="C44" s="47">
        <v>0.53725000000000001</v>
      </c>
      <c r="D44" s="48"/>
      <c r="E44" s="48"/>
      <c r="F44" s="48"/>
      <c r="G44" s="47">
        <v>12</v>
      </c>
      <c r="H44" s="47">
        <v>53</v>
      </c>
      <c r="I44" s="47">
        <v>38</v>
      </c>
      <c r="J44" s="48"/>
      <c r="K44" s="49"/>
    </row>
    <row r="45" spans="2:11" x14ac:dyDescent="0.3">
      <c r="B45" s="46">
        <v>44</v>
      </c>
      <c r="C45" s="47">
        <v>0.53871000000000002</v>
      </c>
      <c r="D45" s="48"/>
      <c r="E45" s="48"/>
      <c r="F45" s="48"/>
      <c r="G45" s="47">
        <v>12</v>
      </c>
      <c r="H45" s="47">
        <v>55</v>
      </c>
      <c r="I45" s="47">
        <v>45</v>
      </c>
      <c r="J45" s="48"/>
      <c r="K45" s="49"/>
    </row>
    <row r="46" spans="2:11" x14ac:dyDescent="0.3">
      <c r="B46" s="46">
        <v>29</v>
      </c>
      <c r="C46" s="47">
        <v>0.55506</v>
      </c>
      <c r="D46" s="48"/>
      <c r="E46" s="48"/>
      <c r="F46" s="48"/>
      <c r="G46" s="47">
        <v>13</v>
      </c>
      <c r="H46" s="47">
        <v>19</v>
      </c>
      <c r="I46" s="47">
        <v>17</v>
      </c>
      <c r="J46" s="48"/>
      <c r="K46" s="49"/>
    </row>
    <row r="47" spans="2:11" x14ac:dyDescent="0.3">
      <c r="B47" s="46">
        <v>28</v>
      </c>
      <c r="C47" s="47">
        <v>0.58648999999999996</v>
      </c>
      <c r="D47" s="48"/>
      <c r="E47" s="48"/>
      <c r="F47" s="48"/>
      <c r="G47" s="47">
        <v>14</v>
      </c>
      <c r="H47" s="47" t="s">
        <v>73</v>
      </c>
      <c r="I47" s="47">
        <v>33</v>
      </c>
      <c r="J47" s="48"/>
      <c r="K47" s="49"/>
    </row>
    <row r="48" spans="2:11" x14ac:dyDescent="0.3">
      <c r="B48" s="46">
        <v>11</v>
      </c>
      <c r="C48" s="47">
        <v>0.61907999999999996</v>
      </c>
      <c r="D48" s="48"/>
      <c r="E48" s="48"/>
      <c r="F48" s="48"/>
      <c r="G48" s="47">
        <v>14</v>
      </c>
      <c r="H48" s="47">
        <v>51</v>
      </c>
      <c r="I48" s="47">
        <v>29</v>
      </c>
      <c r="J48" s="48"/>
      <c r="K48" s="49"/>
    </row>
    <row r="49" spans="2:11" x14ac:dyDescent="0.3">
      <c r="B49" s="46">
        <v>47</v>
      </c>
      <c r="C49" s="47">
        <v>0.62841000000000002</v>
      </c>
      <c r="D49" s="48"/>
      <c r="E49" s="48"/>
      <c r="F49" s="48"/>
      <c r="G49" s="47">
        <v>15</v>
      </c>
      <c r="H49" s="47" t="s">
        <v>73</v>
      </c>
      <c r="I49" s="47">
        <v>55</v>
      </c>
      <c r="J49" s="48"/>
      <c r="K49" s="49"/>
    </row>
    <row r="50" spans="2:11" x14ac:dyDescent="0.3">
      <c r="B50" s="46">
        <v>18</v>
      </c>
      <c r="C50" s="47">
        <v>0.63078000000000001</v>
      </c>
      <c r="D50" s="48"/>
      <c r="E50" s="48"/>
      <c r="F50" s="48"/>
      <c r="G50" s="47">
        <v>15</v>
      </c>
      <c r="H50" s="47" t="s">
        <v>72</v>
      </c>
      <c r="I50" s="47">
        <v>19</v>
      </c>
      <c r="J50" s="48"/>
      <c r="K50" s="49"/>
    </row>
    <row r="51" spans="2:11" x14ac:dyDescent="0.3">
      <c r="B51" s="46">
        <v>18</v>
      </c>
      <c r="C51" s="47">
        <v>0.63231999999999999</v>
      </c>
      <c r="D51" s="48"/>
      <c r="E51" s="48"/>
      <c r="F51" s="48"/>
      <c r="G51" s="47">
        <v>15</v>
      </c>
      <c r="H51" s="47">
        <v>10</v>
      </c>
      <c r="I51" s="47">
        <v>32</v>
      </c>
      <c r="J51" s="48"/>
      <c r="K51" s="49"/>
    </row>
    <row r="52" spans="2:11" x14ac:dyDescent="0.3">
      <c r="B52" s="46">
        <v>21</v>
      </c>
      <c r="C52" s="47">
        <v>0.65700000000000003</v>
      </c>
      <c r="D52" s="48"/>
      <c r="E52" s="48"/>
      <c r="F52" s="48"/>
      <c r="G52" s="47">
        <v>15</v>
      </c>
      <c r="H52" s="47">
        <v>46</v>
      </c>
      <c r="I52" s="47" t="s">
        <v>74</v>
      </c>
      <c r="J52" s="48"/>
      <c r="K52" s="49"/>
    </row>
    <row r="53" spans="2:11" x14ac:dyDescent="0.3">
      <c r="B53" s="46">
        <v>9</v>
      </c>
      <c r="C53" s="47">
        <v>0.67889999999999995</v>
      </c>
      <c r="D53" s="48"/>
      <c r="E53" s="48"/>
      <c r="F53" s="48"/>
      <c r="G53" s="47">
        <v>16</v>
      </c>
      <c r="H53" s="47">
        <v>17</v>
      </c>
      <c r="I53" s="47">
        <v>37</v>
      </c>
      <c r="J53" s="48"/>
      <c r="K53" s="49"/>
    </row>
    <row r="54" spans="2:11" x14ac:dyDescent="0.3">
      <c r="B54" s="46">
        <v>10</v>
      </c>
      <c r="C54" s="47">
        <v>0.74751999999999996</v>
      </c>
      <c r="D54" s="48"/>
      <c r="E54" s="48"/>
      <c r="F54" s="48"/>
      <c r="G54" s="47">
        <v>17</v>
      </c>
      <c r="H54" s="47">
        <v>56</v>
      </c>
      <c r="I54" s="47">
        <v>26</v>
      </c>
      <c r="J54" s="48"/>
      <c r="K54" s="49"/>
    </row>
    <row r="55" spans="2:11" x14ac:dyDescent="0.3">
      <c r="B55" s="46">
        <v>47</v>
      </c>
      <c r="C55" s="47">
        <v>0.74839</v>
      </c>
      <c r="D55" s="48"/>
      <c r="E55" s="48"/>
      <c r="F55" s="48"/>
      <c r="G55" s="47">
        <v>17</v>
      </c>
      <c r="H55" s="47">
        <v>57</v>
      </c>
      <c r="I55" s="47">
        <v>41</v>
      </c>
      <c r="J55" s="48"/>
      <c r="K55" s="49"/>
    </row>
    <row r="56" spans="2:11" x14ac:dyDescent="0.3">
      <c r="B56" s="46">
        <v>43</v>
      </c>
      <c r="C56" s="47">
        <v>0.75177000000000005</v>
      </c>
      <c r="D56" s="48"/>
      <c r="E56" s="48"/>
      <c r="F56" s="48"/>
      <c r="G56" s="47">
        <v>18</v>
      </c>
      <c r="H56" s="47" t="s">
        <v>69</v>
      </c>
      <c r="I56" s="47">
        <v>33</v>
      </c>
      <c r="J56" s="48"/>
      <c r="K56" s="49"/>
    </row>
    <row r="57" spans="2:11" x14ac:dyDescent="0.3">
      <c r="B57" s="46">
        <v>42</v>
      </c>
      <c r="C57" s="47">
        <v>0.76063999999999998</v>
      </c>
      <c r="D57" s="48"/>
      <c r="E57" s="48"/>
      <c r="F57" s="48"/>
      <c r="G57" s="47">
        <v>18</v>
      </c>
      <c r="H57" s="47">
        <v>15</v>
      </c>
      <c r="I57" s="47">
        <v>19</v>
      </c>
      <c r="J57" s="48"/>
      <c r="K57" s="49"/>
    </row>
    <row r="58" spans="2:11" x14ac:dyDescent="0.3">
      <c r="B58" s="46">
        <v>8</v>
      </c>
      <c r="C58" s="47">
        <v>0.78029999999999999</v>
      </c>
      <c r="D58" s="48"/>
      <c r="E58" s="48"/>
      <c r="F58" s="48"/>
      <c r="G58" s="47">
        <v>18</v>
      </c>
      <c r="H58" s="47">
        <v>43</v>
      </c>
      <c r="I58" s="47">
        <v>38</v>
      </c>
      <c r="J58" s="48"/>
      <c r="K58" s="49"/>
    </row>
    <row r="59" spans="2:11" x14ac:dyDescent="0.3">
      <c r="B59" s="46">
        <v>8</v>
      </c>
      <c r="C59" s="47">
        <v>0.78320999999999996</v>
      </c>
      <c r="D59" s="48"/>
      <c r="E59" s="48"/>
      <c r="F59" s="48"/>
      <c r="G59" s="47">
        <v>18</v>
      </c>
      <c r="H59" s="47">
        <v>47</v>
      </c>
      <c r="I59" s="47">
        <v>49</v>
      </c>
      <c r="J59" s="48"/>
      <c r="K59" s="49"/>
    </row>
    <row r="60" spans="2:11" x14ac:dyDescent="0.3">
      <c r="B60" s="46">
        <v>21</v>
      </c>
      <c r="C60" s="47">
        <v>0.83911999999999998</v>
      </c>
      <c r="D60" s="48"/>
      <c r="E60" s="48"/>
      <c r="F60" s="48"/>
      <c r="G60" s="47">
        <v>20</v>
      </c>
      <c r="H60" s="47" t="s">
        <v>72</v>
      </c>
      <c r="I60" s="47">
        <v>20</v>
      </c>
      <c r="J60" s="48"/>
      <c r="K60" s="49"/>
    </row>
    <row r="61" spans="2:11" x14ac:dyDescent="0.3">
      <c r="B61" s="46">
        <v>24</v>
      </c>
      <c r="C61" s="47">
        <v>0.86551</v>
      </c>
      <c r="D61" s="48"/>
      <c r="E61" s="48"/>
      <c r="F61" s="48"/>
      <c r="G61" s="47">
        <v>20</v>
      </c>
      <c r="H61" s="47">
        <v>46</v>
      </c>
      <c r="I61" s="47">
        <v>20</v>
      </c>
      <c r="J61" s="48"/>
      <c r="K61" s="49"/>
    </row>
    <row r="62" spans="2:11" x14ac:dyDescent="0.3">
      <c r="B62" s="46">
        <v>8</v>
      </c>
      <c r="C62" s="47">
        <v>0.87370000000000003</v>
      </c>
      <c r="D62" s="48"/>
      <c r="E62" s="48"/>
      <c r="F62" s="48"/>
      <c r="G62" s="47">
        <v>20</v>
      </c>
      <c r="H62" s="47">
        <v>58</v>
      </c>
      <c r="I62" s="47" t="s">
        <v>72</v>
      </c>
      <c r="J62" s="48"/>
      <c r="K62" s="49"/>
    </row>
    <row r="63" spans="2:11" x14ac:dyDescent="0.3">
      <c r="B63" s="46">
        <v>6</v>
      </c>
      <c r="C63" s="47">
        <v>0.88209000000000004</v>
      </c>
      <c r="D63" s="48"/>
      <c r="E63" s="48"/>
      <c r="F63" s="48"/>
      <c r="G63" s="47">
        <v>21</v>
      </c>
      <c r="H63" s="47">
        <v>10</v>
      </c>
      <c r="I63" s="47">
        <v>13</v>
      </c>
      <c r="J63" s="48"/>
      <c r="K63" s="49"/>
    </row>
    <row r="64" spans="2:11" x14ac:dyDescent="0.3">
      <c r="B64" s="46">
        <v>5</v>
      </c>
      <c r="C64" s="47">
        <v>0.88354999999999995</v>
      </c>
      <c r="D64" s="48"/>
      <c r="E64" s="48"/>
      <c r="F64" s="48"/>
      <c r="G64" s="47">
        <v>21</v>
      </c>
      <c r="H64" s="47">
        <v>12</v>
      </c>
      <c r="I64" s="47">
        <v>19</v>
      </c>
      <c r="J64" s="48"/>
      <c r="K64" s="49"/>
    </row>
    <row r="65" spans="2:11" x14ac:dyDescent="0.3">
      <c r="B65" s="46">
        <v>12</v>
      </c>
      <c r="C65" s="47">
        <v>0.89924000000000004</v>
      </c>
      <c r="D65" s="48"/>
      <c r="E65" s="48"/>
      <c r="F65" s="48"/>
      <c r="G65" s="47">
        <v>21</v>
      </c>
      <c r="H65" s="47">
        <v>34</v>
      </c>
      <c r="I65" s="47">
        <v>54</v>
      </c>
      <c r="J65" s="48"/>
      <c r="K65" s="49"/>
    </row>
    <row r="66" spans="2:11" x14ac:dyDescent="0.3">
      <c r="B66" s="46">
        <v>32</v>
      </c>
      <c r="C66" s="47">
        <v>0.92393999999999998</v>
      </c>
      <c r="D66" s="48"/>
      <c r="E66" s="48"/>
      <c r="F66" s="48"/>
      <c r="G66" s="47">
        <v>22</v>
      </c>
      <c r="H66" s="47">
        <v>10</v>
      </c>
      <c r="I66" s="47">
        <v>28</v>
      </c>
      <c r="J66" s="48"/>
      <c r="K66" s="49"/>
    </row>
    <row r="67" spans="2:11" x14ac:dyDescent="0.3">
      <c r="B67" s="46">
        <v>46</v>
      </c>
      <c r="C67" s="47">
        <v>0.92571000000000003</v>
      </c>
      <c r="D67" s="48"/>
      <c r="E67" s="48"/>
      <c r="F67" s="48"/>
      <c r="G67" s="47">
        <v>22</v>
      </c>
      <c r="H67" s="47">
        <v>13</v>
      </c>
      <c r="I67" s="47" t="s">
        <v>70</v>
      </c>
      <c r="J67" s="48"/>
      <c r="K67" s="49"/>
    </row>
    <row r="68" spans="2:11" x14ac:dyDescent="0.3">
      <c r="B68" s="46">
        <v>10</v>
      </c>
      <c r="C68" s="47">
        <v>0.93176000000000003</v>
      </c>
      <c r="D68" s="48"/>
      <c r="E68" s="48"/>
      <c r="F68" s="48"/>
      <c r="G68" s="47">
        <v>22</v>
      </c>
      <c r="H68" s="47">
        <v>21</v>
      </c>
      <c r="I68" s="47">
        <v>44</v>
      </c>
      <c r="J68" s="48"/>
      <c r="K68" s="49"/>
    </row>
    <row r="69" spans="2:11" x14ac:dyDescent="0.3">
      <c r="B69" s="46">
        <v>46</v>
      </c>
      <c r="C69" s="47">
        <v>0.96428000000000003</v>
      </c>
      <c r="D69" s="48"/>
      <c r="E69" s="48"/>
      <c r="F69" s="48"/>
      <c r="G69" s="47">
        <v>23</v>
      </c>
      <c r="H69" s="47" t="s">
        <v>72</v>
      </c>
      <c r="I69" s="47">
        <v>34</v>
      </c>
      <c r="J69" s="48"/>
      <c r="K69" s="49"/>
    </row>
    <row r="70" spans="2:11" x14ac:dyDescent="0.3">
      <c r="B70" s="46">
        <v>24</v>
      </c>
      <c r="C70" s="47">
        <v>0.96980999999999995</v>
      </c>
      <c r="D70" s="48"/>
      <c r="E70" s="48"/>
      <c r="F70" s="48"/>
      <c r="G70" s="47">
        <v>23</v>
      </c>
      <c r="H70" s="47">
        <v>16</v>
      </c>
      <c r="I70" s="47">
        <v>32</v>
      </c>
      <c r="J70" s="48"/>
      <c r="K70" s="49"/>
    </row>
    <row r="71" spans="2:11" x14ac:dyDescent="0.3">
      <c r="B71" s="46">
        <v>1</v>
      </c>
      <c r="C71" s="47">
        <v>0.97889000000000004</v>
      </c>
      <c r="D71" s="48"/>
      <c r="E71" s="48"/>
      <c r="F71" s="48"/>
      <c r="G71" s="47">
        <v>23</v>
      </c>
      <c r="H71" s="47">
        <v>29</v>
      </c>
      <c r="I71" s="47">
        <v>36</v>
      </c>
      <c r="J71" s="48"/>
      <c r="K71" s="49"/>
    </row>
    <row r="72" spans="2:11" ht="15" thickBot="1" x14ac:dyDescent="0.35">
      <c r="B72" s="31"/>
      <c r="C72" s="50"/>
      <c r="D72" s="50"/>
      <c r="E72" s="50"/>
      <c r="F72" s="50"/>
      <c r="G72" s="50"/>
      <c r="H72" s="50"/>
      <c r="I72" s="50"/>
      <c r="J72" s="50"/>
      <c r="K72" s="33"/>
    </row>
  </sheetData>
  <mergeCells count="4">
    <mergeCell ref="B2:K5"/>
    <mergeCell ref="C7:G7"/>
    <mergeCell ref="E9:I11"/>
    <mergeCell ref="G15:I1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vlookup</vt:lpstr>
      <vt:lpstr>instructions_for home loan</vt:lpstr>
      <vt:lpstr>Home Loan</vt:lpstr>
      <vt:lpstr>Financial Functions</vt:lpstr>
      <vt:lpstr>Birthday</vt:lpstr>
      <vt:lpstr>security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Exploring Series</dc:creator>
  <cp:lastModifiedBy>Carl M. Rebman Jr.</cp:lastModifiedBy>
  <dcterms:created xsi:type="dcterms:W3CDTF">2009-07-10T21:54:26Z</dcterms:created>
  <dcterms:modified xsi:type="dcterms:W3CDTF">2021-10-28T17:15:03Z</dcterms:modified>
</cp:coreProperties>
</file>